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16" activeTab="4"/>
  </bookViews>
  <sheets>
    <sheet name="Startlist" sheetId="1" r:id="rId1"/>
    <sheet name="Start 2.Day" sheetId="2" r:id="rId2"/>
    <sheet name="Results 1.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  <sheet name="Powerstage" sheetId="11" r:id="rId11"/>
    <sheet name="Overall result" sheetId="12" r:id="rId12"/>
    <sheet name="EE Champ" sheetId="13" r:id="rId13"/>
    <sheet name="EE Cup" sheetId="14" r:id="rId14"/>
    <sheet name="Michelin EE" sheetId="15" r:id="rId15"/>
  </sheets>
  <definedNames>
    <definedName name="EXCKLASS" localSheetId="9">'Classes'!$C$8:$F$18</definedName>
    <definedName name="EXCPENAL" localSheetId="7">'Penalt'!$A$10:$J$29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'Retired'!$A$10:$H$37</definedName>
    <definedName name="EXCSTART" localSheetId="12">'EE Champ'!$A$8:$I$70</definedName>
    <definedName name="EXCSTART" localSheetId="13">'EE Cup'!$A$8:$I$74</definedName>
    <definedName name="EXCSTART" localSheetId="11">'Overall result'!$A$8:$I$82</definedName>
    <definedName name="EXCSTART" localSheetId="10">'Powerstage'!$A$8:$I$65</definedName>
    <definedName name="EXCSTART" localSheetId="1">'Start 2.Day'!$A$8:$J$94</definedName>
    <definedName name="EXCSTART" localSheetId="0">'Startlist'!$A$8:$J$98</definedName>
    <definedName name="GGG" localSheetId="3">'Results'!$A$8:$R$189</definedName>
    <definedName name="GGG" localSheetId="2">'Results 1.Day'!$A$8:$I$189</definedName>
    <definedName name="_xlnm.Print_Area" localSheetId="12">'EE Champ'!$A$1:$H$70</definedName>
    <definedName name="_xlnm.Print_Area" localSheetId="13">'EE Cup'!$A$1:$G$79</definedName>
    <definedName name="_xlnm.Print_Area" localSheetId="14">'Michelin EE'!$A$1:$G$28</definedName>
    <definedName name="_xlnm.Print_Area" localSheetId="11">'Overall result'!$A$1:$H$82</definedName>
    <definedName name="_xlnm.Print_Area" localSheetId="10">'Powerstage'!$A$1:$H$65</definedName>
    <definedName name="_xlnm.Print_Area" localSheetId="3">'Results'!$A$1:$Q$189</definedName>
    <definedName name="_xlnm.Print_Area" localSheetId="2">'Results 1.Day'!$A$1:$H$189</definedName>
    <definedName name="_xlnm.Print_Area" localSheetId="8">'Speed'!$A$1:$L$49</definedName>
    <definedName name="_xlnm.Print_Area" localSheetId="1">'Start 2.Day'!$A$1:$I$94</definedName>
    <definedName name="_xlnm.Print_Area" localSheetId="0">'Startlist'!$A$1:$I$98</definedName>
    <definedName name="_xlnm.Print_Area" localSheetId="5">'Teams'!$A$1:$H$25</definedName>
    <definedName name="_xlnm.Print_Area" localSheetId="4">'Winners'!$A$1:$I$73</definedName>
  </definedNames>
  <calcPr fullCalcOnLoad="1"/>
</workbook>
</file>

<file path=xl/sharedStrings.xml><?xml version="1.0" encoding="utf-8"?>
<sst xmlns="http://schemas.openxmlformats.org/spreadsheetml/2006/main" count="6256" uniqueCount="2672">
  <si>
    <t xml:space="preserve">  73/7</t>
  </si>
  <si>
    <t xml:space="preserve">  47/2</t>
  </si>
  <si>
    <t xml:space="preserve">  78/3</t>
  </si>
  <si>
    <t xml:space="preserve">  69/8</t>
  </si>
  <si>
    <t xml:space="preserve">  75/8</t>
  </si>
  <si>
    <t xml:space="preserve">  74/1</t>
  </si>
  <si>
    <t xml:space="preserve">  19</t>
  </si>
  <si>
    <t>SS6F</t>
  </si>
  <si>
    <t xml:space="preserve">  34</t>
  </si>
  <si>
    <t>SS7F</t>
  </si>
  <si>
    <t xml:space="preserve">  64</t>
  </si>
  <si>
    <t>SS6S</t>
  </si>
  <si>
    <t xml:space="preserve">  71</t>
  </si>
  <si>
    <t xml:space="preserve">  80</t>
  </si>
  <si>
    <t xml:space="preserve">  93</t>
  </si>
  <si>
    <t xml:space="preserve">  95</t>
  </si>
  <si>
    <t xml:space="preserve">  96</t>
  </si>
  <si>
    <t>TC5B</t>
  </si>
  <si>
    <t xml:space="preserve">  97</t>
  </si>
  <si>
    <t xml:space="preserve"> 4.43,0</t>
  </si>
  <si>
    <t xml:space="preserve"> 4.26,1</t>
  </si>
  <si>
    <t xml:space="preserve"> 4.32,4</t>
  </si>
  <si>
    <t>LOST BRAKES</t>
  </si>
  <si>
    <t xml:space="preserve"> 4.29,3</t>
  </si>
  <si>
    <t xml:space="preserve">   5/5</t>
  </si>
  <si>
    <t xml:space="preserve">   6/6</t>
  </si>
  <si>
    <t xml:space="preserve"> 4.46,8</t>
  </si>
  <si>
    <t xml:space="preserve"> 4.54,5</t>
  </si>
  <si>
    <t xml:space="preserve"> 4.56,4</t>
  </si>
  <si>
    <t xml:space="preserve"> 4.50,2</t>
  </si>
  <si>
    <t xml:space="preserve"> 4.52,4</t>
  </si>
  <si>
    <t xml:space="preserve"> 4.58,5</t>
  </si>
  <si>
    <t xml:space="preserve"> 4.57,7</t>
  </si>
  <si>
    <t xml:space="preserve"> 5.01,0</t>
  </si>
  <si>
    <t xml:space="preserve"> 5.07,8</t>
  </si>
  <si>
    <t xml:space="preserve">  17/2</t>
  </si>
  <si>
    <t xml:space="preserve"> 4.59,9</t>
  </si>
  <si>
    <t xml:space="preserve"> 4.49,9</t>
  </si>
  <si>
    <t xml:space="preserve"> 5.04,7</t>
  </si>
  <si>
    <t xml:space="preserve"> 4.59,6</t>
  </si>
  <si>
    <t xml:space="preserve"> 5.03,2</t>
  </si>
  <si>
    <t xml:space="preserve"> 4.55,3</t>
  </si>
  <si>
    <t xml:space="preserve"> 5.02,3</t>
  </si>
  <si>
    <t xml:space="preserve"> 5.03,9</t>
  </si>
  <si>
    <t xml:space="preserve"> 5.02,8</t>
  </si>
  <si>
    <t xml:space="preserve"> 5.05,0</t>
  </si>
  <si>
    <t xml:space="preserve"> 5.01,1</t>
  </si>
  <si>
    <t>+ 3.30,6</t>
  </si>
  <si>
    <t xml:space="preserve"> 5.21,1</t>
  </si>
  <si>
    <t xml:space="preserve"> 5.04,3</t>
  </si>
  <si>
    <t xml:space="preserve"> 5.20,7</t>
  </si>
  <si>
    <t xml:space="preserve">  30/12</t>
  </si>
  <si>
    <t xml:space="preserve"> 30/3</t>
  </si>
  <si>
    <t xml:space="preserve"> 5.00,1</t>
  </si>
  <si>
    <t xml:space="preserve"> 5.11,7</t>
  </si>
  <si>
    <t xml:space="preserve"> 5.15,8</t>
  </si>
  <si>
    <t xml:space="preserve">  36/4</t>
  </si>
  <si>
    <t xml:space="preserve"> 5.16,6</t>
  </si>
  <si>
    <t xml:space="preserve"> 5.25,1</t>
  </si>
  <si>
    <t xml:space="preserve"> 5.15,0</t>
  </si>
  <si>
    <t xml:space="preserve">  35/6</t>
  </si>
  <si>
    <t xml:space="preserve"> 5.30,2</t>
  </si>
  <si>
    <t xml:space="preserve"> 5.24,0</t>
  </si>
  <si>
    <t xml:space="preserve"> 43/5</t>
  </si>
  <si>
    <t xml:space="preserve"> 5.23,7</t>
  </si>
  <si>
    <t xml:space="preserve"> 5.56,8</t>
  </si>
  <si>
    <t xml:space="preserve"> 5.16,8</t>
  </si>
  <si>
    <t xml:space="preserve"> 5.13,9</t>
  </si>
  <si>
    <t xml:space="preserve"> 5.24,4</t>
  </si>
  <si>
    <t xml:space="preserve">  44/6</t>
  </si>
  <si>
    <t xml:space="preserve"> 5.34,2</t>
  </si>
  <si>
    <t xml:space="preserve"> 5.46,0</t>
  </si>
  <si>
    <t xml:space="preserve"> 5.49,6</t>
  </si>
  <si>
    <t xml:space="preserve">  48/14</t>
  </si>
  <si>
    <t xml:space="preserve">  36/6</t>
  </si>
  <si>
    <t xml:space="preserve">  61/4</t>
  </si>
  <si>
    <t xml:space="preserve"> 5.35,8</t>
  </si>
  <si>
    <t xml:space="preserve"> 5.33,4</t>
  </si>
  <si>
    <t xml:space="preserve"> 5.48,3</t>
  </si>
  <si>
    <t xml:space="preserve"> 5.52,2</t>
  </si>
  <si>
    <t xml:space="preserve"> 5.35,7</t>
  </si>
  <si>
    <t xml:space="preserve"> 5.48,9</t>
  </si>
  <si>
    <t xml:space="preserve">  56/1</t>
  </si>
  <si>
    <t xml:space="preserve"> 5.21,7</t>
  </si>
  <si>
    <t xml:space="preserve"> 6.26,0</t>
  </si>
  <si>
    <t xml:space="preserve"> 6.16,9</t>
  </si>
  <si>
    <t xml:space="preserve"> 5.12,3</t>
  </si>
  <si>
    <t xml:space="preserve"> 5.52,7</t>
  </si>
  <si>
    <t xml:space="preserve">  59/3</t>
  </si>
  <si>
    <t xml:space="preserve">  57/3</t>
  </si>
  <si>
    <t xml:space="preserve"> 6.37,6</t>
  </si>
  <si>
    <t xml:space="preserve"> 5.22,5</t>
  </si>
  <si>
    <t>TOO LATE</t>
  </si>
  <si>
    <t xml:space="preserve"> 75</t>
  </si>
  <si>
    <t>TC8C</t>
  </si>
  <si>
    <t>6 min. late</t>
  </si>
  <si>
    <t>TC10</t>
  </si>
  <si>
    <t>TYRES</t>
  </si>
  <si>
    <t>OFF</t>
  </si>
  <si>
    <t>STEERING</t>
  </si>
  <si>
    <t xml:space="preserve">  41</t>
  </si>
  <si>
    <t>SS9S</t>
  </si>
  <si>
    <t xml:space="preserve">  48</t>
  </si>
  <si>
    <t>TC8B</t>
  </si>
  <si>
    <t xml:space="preserve">  55</t>
  </si>
  <si>
    <t xml:space="preserve">  72</t>
  </si>
  <si>
    <t xml:space="preserve">  91</t>
  </si>
  <si>
    <t xml:space="preserve">  65/5</t>
  </si>
  <si>
    <t>BRAKES</t>
  </si>
  <si>
    <t xml:space="preserve"> 0.00,0</t>
  </si>
  <si>
    <t xml:space="preserve"> 7.23,4</t>
  </si>
  <si>
    <t>44.13,7</t>
  </si>
  <si>
    <t xml:space="preserve">   3/1</t>
  </si>
  <si>
    <t xml:space="preserve"> 4.23,7</t>
  </si>
  <si>
    <t xml:space="preserve"> 7.33,0</t>
  </si>
  <si>
    <t>44.23,5</t>
  </si>
  <si>
    <t>+ 0.09,8</t>
  </si>
  <si>
    <t xml:space="preserve"> 4.25,3</t>
  </si>
  <si>
    <t xml:space="preserve"> 7.32,0</t>
  </si>
  <si>
    <t>44.24,1</t>
  </si>
  <si>
    <t>+ 0.10,4</t>
  </si>
  <si>
    <t xml:space="preserve"> 4.33,7</t>
  </si>
  <si>
    <t xml:space="preserve"> 7.36,2</t>
  </si>
  <si>
    <t>44.54,3</t>
  </si>
  <si>
    <t>+ 0.40,6</t>
  </si>
  <si>
    <t xml:space="preserve"> 4.35,8</t>
  </si>
  <si>
    <t xml:space="preserve"> 7.41,6</t>
  </si>
  <si>
    <t>45.11,1</t>
  </si>
  <si>
    <t>+ 0.57,4</t>
  </si>
  <si>
    <t xml:space="preserve"> 4.37,8</t>
  </si>
  <si>
    <t xml:space="preserve"> 7.50,4</t>
  </si>
  <si>
    <t>45.42,3</t>
  </si>
  <si>
    <t>+ 1.28,6</t>
  </si>
  <si>
    <t xml:space="preserve"> 4.45,2</t>
  </si>
  <si>
    <t xml:space="preserve"> 7.55,4</t>
  </si>
  <si>
    <t>46.17,4</t>
  </si>
  <si>
    <t>+ 2.03,7</t>
  </si>
  <si>
    <t xml:space="preserve"> 4.50,9</t>
  </si>
  <si>
    <t xml:space="preserve"> 7.55,3</t>
  </si>
  <si>
    <t>46.29,3</t>
  </si>
  <si>
    <t>+ 2.15,6</t>
  </si>
  <si>
    <t>1:28.37,2</t>
  </si>
  <si>
    <t>-</t>
  </si>
  <si>
    <t xml:space="preserve">  10/7</t>
  </si>
  <si>
    <t xml:space="preserve">  9/1</t>
  </si>
  <si>
    <t xml:space="preserve"> 4.49,6</t>
  </si>
  <si>
    <t xml:space="preserve"> 8.02,8</t>
  </si>
  <si>
    <t>46.56,1</t>
  </si>
  <si>
    <t>+ 2.42,4</t>
  </si>
  <si>
    <t xml:space="preserve"> 4.48,4</t>
  </si>
  <si>
    <t xml:space="preserve"> 8.05,4</t>
  </si>
  <si>
    <t>47.11,2</t>
  </si>
  <si>
    <t>+ 2.57,5</t>
  </si>
  <si>
    <t xml:space="preserve"> 4.53,7</t>
  </si>
  <si>
    <t xml:space="preserve"> 8.07,5</t>
  </si>
  <si>
    <t>47.23,7</t>
  </si>
  <si>
    <t>+ 3.10,0</t>
  </si>
  <si>
    <t xml:space="preserve"> 5.00,7</t>
  </si>
  <si>
    <t xml:space="preserve"> 8.08,2</t>
  </si>
  <si>
    <t>47.32,7</t>
  </si>
  <si>
    <t>+ 3.19,0</t>
  </si>
  <si>
    <t xml:space="preserve"> 8.06,0</t>
  </si>
  <si>
    <t>47.44,3</t>
  </si>
  <si>
    <t xml:space="preserve"> 8.47,5</t>
  </si>
  <si>
    <t>47.49,6</t>
  </si>
  <si>
    <t>+ 3.35,9</t>
  </si>
  <si>
    <t xml:space="preserve"> 15/8</t>
  </si>
  <si>
    <t xml:space="preserve"> 4.58,1</t>
  </si>
  <si>
    <t xml:space="preserve"> 8.06,3</t>
  </si>
  <si>
    <t>47.52,4</t>
  </si>
  <si>
    <t>+ 3.38,7</t>
  </si>
  <si>
    <t xml:space="preserve"> 5.04,8</t>
  </si>
  <si>
    <t xml:space="preserve"> 8.14,2</t>
  </si>
  <si>
    <t>47.55,1</t>
  </si>
  <si>
    <t>+ 3.41,4</t>
  </si>
  <si>
    <t xml:space="preserve"> 5.02,0</t>
  </si>
  <si>
    <t xml:space="preserve"> 8.06,8</t>
  </si>
  <si>
    <t>47.55,7</t>
  </si>
  <si>
    <t>+ 3.42,0</t>
  </si>
  <si>
    <t xml:space="preserve"> 18/9</t>
  </si>
  <si>
    <t xml:space="preserve"> 8.36,5</t>
  </si>
  <si>
    <t>47.58,4</t>
  </si>
  <si>
    <t xml:space="preserve">  13/8</t>
  </si>
  <si>
    <t>+ 3.44,7</t>
  </si>
  <si>
    <t xml:space="preserve"> 19/2</t>
  </si>
  <si>
    <t xml:space="preserve"> 4.54,1</t>
  </si>
  <si>
    <t>47.58,6</t>
  </si>
  <si>
    <t>+ 3.44,9</t>
  </si>
  <si>
    <t xml:space="preserve"> 8.10,1</t>
  </si>
  <si>
    <t>48.08,9</t>
  </si>
  <si>
    <t>+ 3.55,2</t>
  </si>
  <si>
    <t xml:space="preserve"> 5.03,1</t>
  </si>
  <si>
    <t xml:space="preserve"> 8.03,4</t>
  </si>
  <si>
    <t>48.09,7</t>
  </si>
  <si>
    <t>+ 3.56,0</t>
  </si>
  <si>
    <t xml:space="preserve"> 5.08,3</t>
  </si>
  <si>
    <t>48.39,5</t>
  </si>
  <si>
    <t>+ 4.25,8</t>
  </si>
  <si>
    <t xml:space="preserve"> 8.11,0</t>
  </si>
  <si>
    <t>49.00,4</t>
  </si>
  <si>
    <t>+ 4.46,7</t>
  </si>
  <si>
    <t xml:space="preserve"> 5.05,1</t>
  </si>
  <si>
    <t xml:space="preserve"> 8.57,2</t>
  </si>
  <si>
    <t>49.24,1</t>
  </si>
  <si>
    <t>+ 5.10,4</t>
  </si>
  <si>
    <t xml:space="preserve"> 5.14,5</t>
  </si>
  <si>
    <t xml:space="preserve"> 8.28,5</t>
  </si>
  <si>
    <t>49.34,9</t>
  </si>
  <si>
    <t>+ 5.21,2</t>
  </si>
  <si>
    <t xml:space="preserve"> 4.56,7</t>
  </si>
  <si>
    <t xml:space="preserve"> 8.12,3</t>
  </si>
  <si>
    <t>48.05,5</t>
  </si>
  <si>
    <t xml:space="preserve">  22/9</t>
  </si>
  <si>
    <t>+ 3.51,8</t>
  </si>
  <si>
    <t xml:space="preserve"> 22/3</t>
  </si>
  <si>
    <t xml:space="preserve"> 5.06,4</t>
  </si>
  <si>
    <t xml:space="preserve"> 8.08,7</t>
  </si>
  <si>
    <t>48.11,0</t>
  </si>
  <si>
    <t>+ 3.57,3</t>
  </si>
  <si>
    <t xml:space="preserve"> 4.57,5</t>
  </si>
  <si>
    <t xml:space="preserve"> 8.26,3</t>
  </si>
  <si>
    <t>48.54,7</t>
  </si>
  <si>
    <t>+ 4.41,0</t>
  </si>
  <si>
    <t xml:space="preserve"> 27/11</t>
  </si>
  <si>
    <t xml:space="preserve"> 8.22,5</t>
  </si>
  <si>
    <t>49.02,0</t>
  </si>
  <si>
    <t xml:space="preserve">  24/11</t>
  </si>
  <si>
    <t xml:space="preserve">  29/11</t>
  </si>
  <si>
    <t>+ 4.48,3</t>
  </si>
  <si>
    <t xml:space="preserve"> 5.10,2</t>
  </si>
  <si>
    <t xml:space="preserve"> 8.16,9</t>
  </si>
  <si>
    <t>49.05,4</t>
  </si>
  <si>
    <t>+ 4.51,7</t>
  </si>
  <si>
    <t xml:space="preserve"> 5.06,5</t>
  </si>
  <si>
    <t xml:space="preserve"> 8.20,0</t>
  </si>
  <si>
    <t>49.07,3</t>
  </si>
  <si>
    <t xml:space="preserve">  25/3</t>
  </si>
  <si>
    <t>+ 4.53,6</t>
  </si>
  <si>
    <t xml:space="preserve"> 5.06,6</t>
  </si>
  <si>
    <t xml:space="preserve"> 8.21,2</t>
  </si>
  <si>
    <t>49.21,5</t>
  </si>
  <si>
    <t>+ 5.07,8</t>
  </si>
  <si>
    <t xml:space="preserve"> 32/1</t>
  </si>
  <si>
    <t xml:space="preserve"> 5.07,4</t>
  </si>
  <si>
    <t xml:space="preserve"> 8.22,2</t>
  </si>
  <si>
    <t>49.24,3</t>
  </si>
  <si>
    <t>+ 5.10,6</t>
  </si>
  <si>
    <t xml:space="preserve"> 33/4</t>
  </si>
  <si>
    <t xml:space="preserve"> 5.11,0</t>
  </si>
  <si>
    <t xml:space="preserve"> 8.23,4</t>
  </si>
  <si>
    <t>49.46,1</t>
  </si>
  <si>
    <t>+ 5.32,4</t>
  </si>
  <si>
    <t xml:space="preserve"> 5.13,4</t>
  </si>
  <si>
    <t xml:space="preserve"> 8.20,4</t>
  </si>
  <si>
    <t>49.56,6</t>
  </si>
  <si>
    <t xml:space="preserve">  26/10</t>
  </si>
  <si>
    <t>+ 5.42,9</t>
  </si>
  <si>
    <t xml:space="preserve"> 5.16,2</t>
  </si>
  <si>
    <t>50.30,4</t>
  </si>
  <si>
    <t>+ 6.16,7</t>
  </si>
  <si>
    <t xml:space="preserve"> 5.21,9</t>
  </si>
  <si>
    <t xml:space="preserve"> 8.41,1</t>
  </si>
  <si>
    <t>50.38,1</t>
  </si>
  <si>
    <t>+ 6.24,4</t>
  </si>
  <si>
    <t xml:space="preserve"> 5.33,9</t>
  </si>
  <si>
    <t xml:space="preserve"> 8.32,9</t>
  </si>
  <si>
    <t>50.46,1</t>
  </si>
  <si>
    <t>+ 6.32,4</t>
  </si>
  <si>
    <t xml:space="preserve"> 5.25,8</t>
  </si>
  <si>
    <t xml:space="preserve"> 8.39,2</t>
  </si>
  <si>
    <t>50.56,9</t>
  </si>
  <si>
    <t>+ 6.43,2</t>
  </si>
  <si>
    <t xml:space="preserve"> 5.29,4</t>
  </si>
  <si>
    <t>10.28,1</t>
  </si>
  <si>
    <t>52.48,6</t>
  </si>
  <si>
    <t>+ 8.34,9</t>
  </si>
  <si>
    <t xml:space="preserve"> 36/5</t>
  </si>
  <si>
    <t xml:space="preserve"> 5.20,5</t>
  </si>
  <si>
    <t>50.28,4</t>
  </si>
  <si>
    <t>+ 6.14,7</t>
  </si>
  <si>
    <t xml:space="preserve"> 5.16,3</t>
  </si>
  <si>
    <t xml:space="preserve"> 8.35,1</t>
  </si>
  <si>
    <t>50.42,3</t>
  </si>
  <si>
    <t>+ 6.28,6</t>
  </si>
  <si>
    <t xml:space="preserve"> 40/13</t>
  </si>
  <si>
    <t xml:space="preserve"> 41/4</t>
  </si>
  <si>
    <t xml:space="preserve"> 5.12,4</t>
  </si>
  <si>
    <t xml:space="preserve"> 8.37,5</t>
  </si>
  <si>
    <t>50.56,1</t>
  </si>
  <si>
    <t>+ 6.42,4</t>
  </si>
  <si>
    <t xml:space="preserve"> 42/5</t>
  </si>
  <si>
    <t xml:space="preserve"> 5.16,7</t>
  </si>
  <si>
    <t xml:space="preserve"> 8.34,7</t>
  </si>
  <si>
    <t>51.04,6</t>
  </si>
  <si>
    <t>+ 6.50,9</t>
  </si>
  <si>
    <t xml:space="preserve"> 5.47,0</t>
  </si>
  <si>
    <t xml:space="preserve"> 8.40,4</t>
  </si>
  <si>
    <t>51.43,2</t>
  </si>
  <si>
    <t>+ 7.29,5</t>
  </si>
  <si>
    <t xml:space="preserve"> 5.46,4</t>
  </si>
  <si>
    <t xml:space="preserve"> 9.12,0</t>
  </si>
  <si>
    <t>53.07,0</t>
  </si>
  <si>
    <t xml:space="preserve"> 5.24,5</t>
  </si>
  <si>
    <t>11.01,6</t>
  </si>
  <si>
    <t>53.32,6</t>
  </si>
  <si>
    <t>+ 9.18,9</t>
  </si>
  <si>
    <t xml:space="preserve"> 5.44,9</t>
  </si>
  <si>
    <t xml:space="preserve"> 8.51,4</t>
  </si>
  <si>
    <t>59.18,1</t>
  </si>
  <si>
    <t>+15.04,4</t>
  </si>
  <si>
    <t xml:space="preserve">  39/13</t>
  </si>
  <si>
    <t xml:space="preserve">  49/13</t>
  </si>
  <si>
    <t xml:space="preserve"> 45/7</t>
  </si>
  <si>
    <t xml:space="preserve"> 5.38,2</t>
  </si>
  <si>
    <t xml:space="preserve"> 8.56,9</t>
  </si>
  <si>
    <t>52.25,2</t>
  </si>
  <si>
    <t>+ 8.11,5</t>
  </si>
  <si>
    <t xml:space="preserve"> 46/3</t>
  </si>
  <si>
    <t xml:space="preserve">  62/4</t>
  </si>
  <si>
    <t xml:space="preserve"> 48/7</t>
  </si>
  <si>
    <t xml:space="preserve"> 5.56,1</t>
  </si>
  <si>
    <t xml:space="preserve"> 8.58,1</t>
  </si>
  <si>
    <t>53.15,7</t>
  </si>
  <si>
    <t>+ 9.02,0</t>
  </si>
  <si>
    <t xml:space="preserve"> 49/6</t>
  </si>
  <si>
    <t xml:space="preserve"> 50/1</t>
  </si>
  <si>
    <t xml:space="preserve"> 5.55,4</t>
  </si>
  <si>
    <t xml:space="preserve"> 9.06,6</t>
  </si>
  <si>
    <t>53.55,1</t>
  </si>
  <si>
    <t xml:space="preserve">  53/2</t>
  </si>
  <si>
    <t>+ 9.41,4</t>
  </si>
  <si>
    <t xml:space="preserve"> 5.31,4</t>
  </si>
  <si>
    <t xml:space="preserve"> 8.55,6</t>
  </si>
  <si>
    <t>54.19,3</t>
  </si>
  <si>
    <t>+10.05,6</t>
  </si>
  <si>
    <t xml:space="preserve"> 9.12,3</t>
  </si>
  <si>
    <t>54.37,6</t>
  </si>
  <si>
    <t xml:space="preserve">  52/1</t>
  </si>
  <si>
    <t>+10.23,9</t>
  </si>
  <si>
    <t xml:space="preserve"> 53/3</t>
  </si>
  <si>
    <t xml:space="preserve"> 5.45,3</t>
  </si>
  <si>
    <t xml:space="preserve"> 9.22,6</t>
  </si>
  <si>
    <t>55.10,4</t>
  </si>
  <si>
    <t xml:space="preserve">  54/2</t>
  </si>
  <si>
    <t>+10.56,7</t>
  </si>
  <si>
    <t xml:space="preserve"> 54/1</t>
  </si>
  <si>
    <t xml:space="preserve"> 9.05,2</t>
  </si>
  <si>
    <t xml:space="preserve"> 9.01,4</t>
  </si>
  <si>
    <t>56.25,7</t>
  </si>
  <si>
    <t xml:space="preserve">  51/2</t>
  </si>
  <si>
    <t>+12.12,0</t>
  </si>
  <si>
    <t xml:space="preserve"> 55/9</t>
  </si>
  <si>
    <t xml:space="preserve"> 5.15,4</t>
  </si>
  <si>
    <t>56.51,3</t>
  </si>
  <si>
    <t xml:space="preserve">  33/5</t>
  </si>
  <si>
    <t>+12.37,6</t>
  </si>
  <si>
    <t xml:space="preserve"> 56/4</t>
  </si>
  <si>
    <t xml:space="preserve"> 6.20,6</t>
  </si>
  <si>
    <t xml:space="preserve"> 9.43,7</t>
  </si>
  <si>
    <t>57.58,5</t>
  </si>
  <si>
    <t>+13.44,8</t>
  </si>
  <si>
    <t xml:space="preserve"> 57/5</t>
  </si>
  <si>
    <t xml:space="preserve"> 5.49,9</t>
  </si>
  <si>
    <t xml:space="preserve"> 9.02,5</t>
  </si>
  <si>
    <t>58.34,8</t>
  </si>
  <si>
    <t>+14.21,1</t>
  </si>
  <si>
    <t xml:space="preserve"> 7.46,0</t>
  </si>
  <si>
    <t xml:space="preserve"> 9.49,0</t>
  </si>
  <si>
    <t xml:space="preserve"> 1:00.07,5</t>
  </si>
  <si>
    <t xml:space="preserve">  64/1</t>
  </si>
  <si>
    <t>+15.53,8</t>
  </si>
  <si>
    <t>10.08,5</t>
  </si>
  <si>
    <t xml:space="preserve"> 0.30</t>
  </si>
  <si>
    <t xml:space="preserve"> 61/3</t>
  </si>
  <si>
    <t xml:space="preserve"> 6.27,6</t>
  </si>
  <si>
    <t xml:space="preserve"> 9.55,0</t>
  </si>
  <si>
    <t xml:space="preserve"> 1:05.45,7</t>
  </si>
  <si>
    <t>+21.32,0</t>
  </si>
  <si>
    <t xml:space="preserve"> 6.40,7</t>
  </si>
  <si>
    <t>10.20,7</t>
  </si>
  <si>
    <t xml:space="preserve"> 1:13.35,4</t>
  </si>
  <si>
    <t>+29.21,7</t>
  </si>
  <si>
    <t xml:space="preserve"> 5.26,8</t>
  </si>
  <si>
    <t xml:space="preserve"> 8.36,9</t>
  </si>
  <si>
    <t xml:space="preserve"> 1:17.14,6</t>
  </si>
  <si>
    <t>+33.00,9</t>
  </si>
  <si>
    <t xml:space="preserve"> 5.23,0</t>
  </si>
  <si>
    <t xml:space="preserve"> 5.34,7</t>
  </si>
  <si>
    <t xml:space="preserve"> 58/6</t>
  </si>
  <si>
    <t xml:space="preserve"> 6.25,8</t>
  </si>
  <si>
    <t>59.17,5</t>
  </si>
  <si>
    <t>+15.03,8</t>
  </si>
  <si>
    <t xml:space="preserve"> 60/1</t>
  </si>
  <si>
    <t>Started   91 /  Finished   63</t>
  </si>
  <si>
    <t xml:space="preserve">   2</t>
  </si>
  <si>
    <t xml:space="preserve">   1</t>
  </si>
  <si>
    <t xml:space="preserve">   3</t>
  </si>
  <si>
    <t xml:space="preserve">   7</t>
  </si>
  <si>
    <t xml:space="preserve">   4</t>
  </si>
  <si>
    <t xml:space="preserve">   6</t>
  </si>
  <si>
    <t xml:space="preserve">  15</t>
  </si>
  <si>
    <t xml:space="preserve">  11</t>
  </si>
  <si>
    <t xml:space="preserve">  18</t>
  </si>
  <si>
    <t xml:space="preserve">  17</t>
  </si>
  <si>
    <t>Started    6 /  Finished    5</t>
  </si>
  <si>
    <t xml:space="preserve">  32</t>
  </si>
  <si>
    <t xml:space="preserve">  38</t>
  </si>
  <si>
    <t>Started   16 /  Finished   13</t>
  </si>
  <si>
    <t>+ 0.00,6</t>
  </si>
  <si>
    <t>Started    4 /  Finished    3</t>
  </si>
  <si>
    <t xml:space="preserve">  14</t>
  </si>
  <si>
    <t xml:space="preserve">  12</t>
  </si>
  <si>
    <t>+ 0.20,6</t>
  </si>
  <si>
    <t xml:space="preserve">  22</t>
  </si>
  <si>
    <t>+ 0.32,0</t>
  </si>
  <si>
    <t>Started    4 /  Finished    4</t>
  </si>
  <si>
    <t xml:space="preserve">  33</t>
  </si>
  <si>
    <t>+ 0.47,4</t>
  </si>
  <si>
    <t xml:space="preserve">  45</t>
  </si>
  <si>
    <t>+ 2.10,3</t>
  </si>
  <si>
    <t>Started    6 /  Finished    4</t>
  </si>
  <si>
    <t xml:space="preserve">  37</t>
  </si>
  <si>
    <t xml:space="preserve">  39</t>
  </si>
  <si>
    <t>+ 1.13,8</t>
  </si>
  <si>
    <t xml:space="preserve">  50</t>
  </si>
  <si>
    <t>+ 3.24,3</t>
  </si>
  <si>
    <t>Started    8 /  Finished    7</t>
  </si>
  <si>
    <t xml:space="preserve">  24</t>
  </si>
  <si>
    <t xml:space="preserve">  28</t>
  </si>
  <si>
    <t>+ 0.05,7</t>
  </si>
  <si>
    <t xml:space="preserve">  44</t>
  </si>
  <si>
    <t>+ 0.51,4</t>
  </si>
  <si>
    <t xml:space="preserve">  20</t>
  </si>
  <si>
    <t xml:space="preserve">  31</t>
  </si>
  <si>
    <t>+ 1.13,6</t>
  </si>
  <si>
    <t>Started   12 /  Finished    9</t>
  </si>
  <si>
    <t xml:space="preserve">  27</t>
  </si>
  <si>
    <t xml:space="preserve">  30</t>
  </si>
  <si>
    <t>+ 0.25,9</t>
  </si>
  <si>
    <t xml:space="preserve">  40</t>
  </si>
  <si>
    <t>+ 0.27,8</t>
  </si>
  <si>
    <t>Started   13 /  Finished    3</t>
  </si>
  <si>
    <t xml:space="preserve">  69</t>
  </si>
  <si>
    <t xml:space="preserve">  56</t>
  </si>
  <si>
    <t>+ 2.52,4</t>
  </si>
  <si>
    <t xml:space="preserve">  89</t>
  </si>
  <si>
    <t>+ 9.20,0</t>
  </si>
  <si>
    <t>Started   10 /  Finished    7</t>
  </si>
  <si>
    <t xml:space="preserve">  67</t>
  </si>
  <si>
    <t xml:space="preserve">  81</t>
  </si>
  <si>
    <t>+ 0.42,5</t>
  </si>
  <si>
    <t xml:space="preserve">  88</t>
  </si>
  <si>
    <t>+ 1.15,3</t>
  </si>
  <si>
    <t>Started    4 /  Finished    1</t>
  </si>
  <si>
    <t xml:space="preserve">  94</t>
  </si>
  <si>
    <t>TC12</t>
  </si>
  <si>
    <t>TC10C</t>
  </si>
  <si>
    <t xml:space="preserve">  86</t>
  </si>
  <si>
    <t>SS12S</t>
  </si>
  <si>
    <t xml:space="preserve">  75</t>
  </si>
  <si>
    <t xml:space="preserve">   8</t>
  </si>
  <si>
    <t>SS11S</t>
  </si>
  <si>
    <t xml:space="preserve">  90</t>
  </si>
  <si>
    <t>Avg.speed of winner  107.32 km/h</t>
  </si>
  <si>
    <t>SS4</t>
  </si>
  <si>
    <t>Vasalemma1</t>
  </si>
  <si>
    <t xml:space="preserve">  96.00 km/h</t>
  </si>
  <si>
    <t xml:space="preserve">  97.09 km/h</t>
  </si>
  <si>
    <t xml:space="preserve">  93.16 km/h</t>
  </si>
  <si>
    <t xml:space="preserve">  91.04 km/h</t>
  </si>
  <si>
    <t xml:space="preserve">  90.60 km/h</t>
  </si>
  <si>
    <t xml:space="preserve">  89.61 km/h</t>
  </si>
  <si>
    <t xml:space="preserve">  94.23 km/h</t>
  </si>
  <si>
    <t xml:space="preserve">  89.64 km/h</t>
  </si>
  <si>
    <t xml:space="preserve">  89.53 km/h</t>
  </si>
  <si>
    <t xml:space="preserve">  83.77 km/h</t>
  </si>
  <si>
    <t xml:space="preserve">  75.54 km/h</t>
  </si>
  <si>
    <t xml:space="preserve"> 5.68 km</t>
  </si>
  <si>
    <t xml:space="preserve"> 22 Ostanin/Mukhina</t>
  </si>
  <si>
    <t xml:space="preserve"> 18 Travnikov/Rusov</t>
  </si>
  <si>
    <t xml:space="preserve"> 82 Kasari/Kuusmaa</t>
  </si>
  <si>
    <t>SS5</t>
  </si>
  <si>
    <t>Kernu1</t>
  </si>
  <si>
    <t xml:space="preserve"> 115.22 km/h</t>
  </si>
  <si>
    <t xml:space="preserve"> 113.98 km/h</t>
  </si>
  <si>
    <t xml:space="preserve"> 108.85 km/h</t>
  </si>
  <si>
    <t xml:space="preserve"> 110.17 km/h</t>
  </si>
  <si>
    <t xml:space="preserve"> 105.71 km/h</t>
  </si>
  <si>
    <t xml:space="preserve"> 106.62 km/h</t>
  </si>
  <si>
    <t xml:space="preserve"> 109.30 km/h</t>
  </si>
  <si>
    <t xml:space="preserve"> 108.82 km/h</t>
  </si>
  <si>
    <t xml:space="preserve"> 107.19 km/h</t>
  </si>
  <si>
    <t xml:space="preserve">  95.76 km/h</t>
  </si>
  <si>
    <t xml:space="preserve">  88.50 km/h</t>
  </si>
  <si>
    <t>11.10 km</t>
  </si>
  <si>
    <t xml:space="preserve"> 37 Subi/Sepp</t>
  </si>
  <si>
    <t>SS6</t>
  </si>
  <si>
    <t>Vasalemma2</t>
  </si>
  <si>
    <t xml:space="preserve"> 100.53 km/h</t>
  </si>
  <si>
    <t xml:space="preserve"> 102.34 km/h</t>
  </si>
  <si>
    <t xml:space="preserve">  95.33 km/h</t>
  </si>
  <si>
    <t xml:space="preserve">  95.64 km/h</t>
  </si>
  <si>
    <t xml:space="preserve">  92.15 km/h</t>
  </si>
  <si>
    <t xml:space="preserve">  93.03 km/h</t>
  </si>
  <si>
    <t xml:space="preserve">  98.02 km/h</t>
  </si>
  <si>
    <t xml:space="preserve">  94.75 km/h</t>
  </si>
  <si>
    <t xml:space="preserve">  92.90 km/h</t>
  </si>
  <si>
    <t xml:space="preserve">  87.72 km/h</t>
  </si>
  <si>
    <t xml:space="preserve">  77.48 km/h</t>
  </si>
  <si>
    <t xml:space="preserve"> 95 Laadre/Pilden</t>
  </si>
  <si>
    <t xml:space="preserve"> 33 Kumpumäki/Salo</t>
  </si>
  <si>
    <t>Kernu2</t>
  </si>
  <si>
    <t xml:space="preserve"> 122.39 km/h</t>
  </si>
  <si>
    <t xml:space="preserve"> 118.72 km/h</t>
  </si>
  <si>
    <t xml:space="preserve"> 110.69 km/h</t>
  </si>
  <si>
    <t xml:space="preserve"> 112.37 km/h</t>
  </si>
  <si>
    <t xml:space="preserve"> 107.10 km/h</t>
  </si>
  <si>
    <t xml:space="preserve"> 108.18 km/h</t>
  </si>
  <si>
    <t xml:space="preserve"> 113.33 km/h</t>
  </si>
  <si>
    <t xml:space="preserve"> 110.02 km/h</t>
  </si>
  <si>
    <t xml:space="preserve"> 107.25 km/h</t>
  </si>
  <si>
    <t xml:space="preserve">  98.35 km/h</t>
  </si>
  <si>
    <t xml:space="preserve">  89.46 km/h</t>
  </si>
  <si>
    <t xml:space="preserve"> 27 Laipaik/Suvemaa</t>
  </si>
  <si>
    <t>SS8</t>
  </si>
  <si>
    <t>LaitseRallypark</t>
  </si>
  <si>
    <t xml:space="preserve">  71.22 km/h</t>
  </si>
  <si>
    <t xml:space="preserve">  70.46 km/h</t>
  </si>
  <si>
    <t xml:space="preserve">  68.28 km/h</t>
  </si>
  <si>
    <t xml:space="preserve">  66.67 km/h</t>
  </si>
  <si>
    <t xml:space="preserve">  64.81 km/h</t>
  </si>
  <si>
    <t xml:space="preserve">  65.24 km/h</t>
  </si>
  <si>
    <t xml:space="preserve">  68.22 km/h</t>
  </si>
  <si>
    <t xml:space="preserve">  65.89 km/h</t>
  </si>
  <si>
    <t xml:space="preserve">  63.67 km/h</t>
  </si>
  <si>
    <t xml:space="preserve">  62.61 km/h</t>
  </si>
  <si>
    <t xml:space="preserve">  54.28 km/h</t>
  </si>
  <si>
    <t xml:space="preserve"> 2.20 km</t>
  </si>
  <si>
    <t>SS9</t>
  </si>
  <si>
    <t>Riidaku1</t>
  </si>
  <si>
    <t xml:space="preserve"> 113.34 km/h</t>
  </si>
  <si>
    <t xml:space="preserve"> 120.54 km/h</t>
  </si>
  <si>
    <t xml:space="preserve"> 109.70 km/h</t>
  </si>
  <si>
    <t xml:space="preserve"> 110.53 km/h</t>
  </si>
  <si>
    <t xml:space="preserve"> 102.91 km/h</t>
  </si>
  <si>
    <t xml:space="preserve"> 106.78 km/h</t>
  </si>
  <si>
    <t xml:space="preserve"> 110.65 km/h</t>
  </si>
  <si>
    <t xml:space="preserve"> 106.88 km/h</t>
  </si>
  <si>
    <t xml:space="preserve">  99.71 km/h</t>
  </si>
  <si>
    <t xml:space="preserve">  91.93 km/h</t>
  </si>
  <si>
    <t xml:space="preserve">  88.80 km/h</t>
  </si>
  <si>
    <t xml:space="preserve"> 8.91 km</t>
  </si>
  <si>
    <t xml:space="preserve"> 40 Vahi/Ivask</t>
  </si>
  <si>
    <t xml:space="preserve"> 75 Jürgenson/Ojala</t>
  </si>
  <si>
    <t xml:space="preserve"> 81 Vilbiks/Siivelt</t>
  </si>
  <si>
    <t>SS10</t>
  </si>
  <si>
    <t>Vaimōisa1</t>
  </si>
  <si>
    <t>14.71 km</t>
  </si>
  <si>
    <t>SS11</t>
  </si>
  <si>
    <t>Riidaku2</t>
  </si>
  <si>
    <t xml:space="preserve"> 119.11 km/h</t>
  </si>
  <si>
    <t xml:space="preserve"> 121.64 km/h</t>
  </si>
  <si>
    <t xml:space="preserve"> 109.21 km/h</t>
  </si>
  <si>
    <t xml:space="preserve"> 111.22 km/h</t>
  </si>
  <si>
    <t xml:space="preserve"> 104.35 km/h</t>
  </si>
  <si>
    <t xml:space="preserve"> 107.82 km/h</t>
  </si>
  <si>
    <t xml:space="preserve"> 110.76 km/h</t>
  </si>
  <si>
    <t xml:space="preserve"> 104.65 km/h</t>
  </si>
  <si>
    <t xml:space="preserve">  99.31 km/h</t>
  </si>
  <si>
    <t xml:space="preserve">  93.00 km/h</t>
  </si>
  <si>
    <t xml:space="preserve">  68.83 km/h</t>
  </si>
  <si>
    <t>SS12</t>
  </si>
  <si>
    <t>Vaimōisa2</t>
  </si>
  <si>
    <t xml:space="preserve"> 119.43 km/h</t>
  </si>
  <si>
    <t xml:space="preserve"> 117.16 km/h</t>
  </si>
  <si>
    <t xml:space="preserve"> 108.96 km/h</t>
  </si>
  <si>
    <t xml:space="preserve"> 109.10 km/h</t>
  </si>
  <si>
    <t xml:space="preserve"> 105.45 km/h</t>
  </si>
  <si>
    <t xml:space="preserve"> 107.85 km/h</t>
  </si>
  <si>
    <t xml:space="preserve"> 109.69 km/h</t>
  </si>
  <si>
    <t xml:space="preserve"> 108.47 km/h</t>
  </si>
  <si>
    <t xml:space="preserve">  99.65 km/h</t>
  </si>
  <si>
    <t xml:space="preserve">  97.61 km/h</t>
  </si>
  <si>
    <t xml:space="preserve">  89.91 km/h</t>
  </si>
  <si>
    <t xml:space="preserve"> 56 Sinik/Rohusaar</t>
  </si>
  <si>
    <t>Total 79.11 km</t>
  </si>
  <si>
    <t>Retired</t>
  </si>
  <si>
    <t>R4</t>
  </si>
  <si>
    <t>Rainer Aus</t>
  </si>
  <si>
    <t>Simo Koskinen</t>
  </si>
  <si>
    <t>Carglass Rally Team</t>
  </si>
  <si>
    <t>Egon Kaur</t>
  </si>
  <si>
    <t>Erik Lepikson</t>
  </si>
  <si>
    <t>Aivars Berzins</t>
  </si>
  <si>
    <t>PSC Motorsport</t>
  </si>
  <si>
    <t>ECOM Motorsport</t>
  </si>
  <si>
    <t>Rainer Rohtmets</t>
  </si>
  <si>
    <t>Rivo Hell</t>
  </si>
  <si>
    <t>Printsport</t>
  </si>
  <si>
    <t>Citroen C2 R2</t>
  </si>
  <si>
    <t>Rasmus Uustulnd</t>
  </si>
  <si>
    <t>Ford Fiesta R2</t>
  </si>
  <si>
    <t>Andrus Vahi</t>
  </si>
  <si>
    <t>Argo Kuutok</t>
  </si>
  <si>
    <t>Taaniel Tigas</t>
  </si>
  <si>
    <t>Carl Terras</t>
  </si>
  <si>
    <t>Niko-Pekka Nieminen</t>
  </si>
  <si>
    <t>Mikael Korhonen</t>
  </si>
  <si>
    <t>Arsi Tupits</t>
  </si>
  <si>
    <t>Erik Sher</t>
  </si>
  <si>
    <t>Prorex Racing</t>
  </si>
  <si>
    <t>Rein Reinsalu</t>
  </si>
  <si>
    <t>Madis Vanaselja</t>
  </si>
  <si>
    <t>Jaanus Hōbemägi</t>
  </si>
  <si>
    <t>Yellow Racing</t>
  </si>
  <si>
    <t>Dmitry Nikonchuk</t>
  </si>
  <si>
    <t>Elena Nikonchuk</t>
  </si>
  <si>
    <t>ART Rally</t>
  </si>
  <si>
    <t>Ott Mesikäpp</t>
  </si>
  <si>
    <t>Alvar Kuutok</t>
  </si>
  <si>
    <t>Tauri Pihlas</t>
  </si>
  <si>
    <t>Ott Kiil</t>
  </si>
  <si>
    <t>Mait Maarend</t>
  </si>
  <si>
    <t>Mihkel Kapp</t>
  </si>
  <si>
    <t>Harju KEK Ralliklubi</t>
  </si>
  <si>
    <t>Evgeny Fisher</t>
  </si>
  <si>
    <t>Rain Kaljura</t>
  </si>
  <si>
    <t>Kristjan Sinik</t>
  </si>
  <si>
    <t>Nissan Sunny</t>
  </si>
  <si>
    <t>Henri Franke</t>
  </si>
  <si>
    <t>Suzuki Baleno</t>
  </si>
  <si>
    <t>Janek Jelle</t>
  </si>
  <si>
    <t>Vaido Tali</t>
  </si>
  <si>
    <t>Tamsalu AMK</t>
  </si>
  <si>
    <t>Class</t>
  </si>
  <si>
    <t>Drivers</t>
  </si>
  <si>
    <t>Michelin Cup Estonia</t>
  </si>
  <si>
    <t>E</t>
  </si>
  <si>
    <t>Estonian Rally Championships</t>
  </si>
  <si>
    <t>Overall result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</si>
  <si>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</si>
  <si>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</si>
  <si>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</si>
  <si>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</si>
  <si>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</si>
  <si>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</si>
  <si>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</si>
  <si>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</si>
  <si>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</si>
  <si>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</si>
  <si>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</si>
  <si>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</si>
  <si>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</si>
  <si>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</si>
  <si>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</si>
  <si>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</si>
  <si>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</si>
  <si>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</si>
  <si>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</si>
  <si>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</si>
  <si>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</si>
  <si>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</si>
  <si>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</si>
  <si>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</si>
  <si>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</si>
  <si>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</si>
  <si>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</si>
  <si>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</si>
  <si>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</si>
  <si>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</si>
  <si>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</si>
  <si>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</si>
  <si>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</si>
  <si>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</si>
  <si>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</si>
  <si>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</si>
  <si>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</si>
  <si>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</si>
  <si>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</si>
  <si>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</si>
  <si>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</si>
  <si>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</si>
  <si>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</si>
  <si>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</si>
  <si>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</si>
  <si>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</si>
  <si>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</si>
  <si>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</si>
  <si>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</si>
  <si>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</si>
  <si>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</si>
  <si>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1.</t>
  </si>
  <si>
    <t>00</t>
  </si>
  <si>
    <t>0</t>
  </si>
  <si>
    <t>A6</t>
  </si>
  <si>
    <t>LAT</t>
  </si>
  <si>
    <t>4WD</t>
  </si>
  <si>
    <t>2WD</t>
  </si>
  <si>
    <t>Mitsubishi Lancer Evo 9</t>
  </si>
  <si>
    <t>Mitsubishi Lancer Evo 10</t>
  </si>
  <si>
    <t>Georg Gross</t>
  </si>
  <si>
    <t>Raigo Mōlder</t>
  </si>
  <si>
    <t>OT Racing</t>
  </si>
  <si>
    <t>Ford Focus WRC</t>
  </si>
  <si>
    <t>ASRT</t>
  </si>
  <si>
    <t>Raul Jeets</t>
  </si>
  <si>
    <t>Andrus Toom</t>
  </si>
  <si>
    <t>Sander Pärn</t>
  </si>
  <si>
    <t>Ken Järveoja</t>
  </si>
  <si>
    <t>Markus Abram</t>
  </si>
  <si>
    <t>Rein Jōessar</t>
  </si>
  <si>
    <t>Merkomar Motorsport</t>
  </si>
  <si>
    <t>Martin Kangur</t>
  </si>
  <si>
    <t>Honda Civic Type-R R3</t>
  </si>
  <si>
    <t>LaitseRallyPark</t>
  </si>
  <si>
    <t>Kristo Tamm</t>
  </si>
  <si>
    <t>Boris Zimin</t>
  </si>
  <si>
    <t>Citroen C2 R2 Max</t>
  </si>
  <si>
    <t>David Sultanjants</t>
  </si>
  <si>
    <t>Siim Oja</t>
  </si>
  <si>
    <t>Sander Siniorg</t>
  </si>
  <si>
    <t>Cristen Laos</t>
  </si>
  <si>
    <t>Oliver Tampuu</t>
  </si>
  <si>
    <t>Vladimir Ivanov</t>
  </si>
  <si>
    <t>Oleg Zimin</t>
  </si>
  <si>
    <t>Riho Rähn</t>
  </si>
  <si>
    <t>Ivar Rühka</t>
  </si>
  <si>
    <t>Katap Racing OY</t>
  </si>
  <si>
    <t>Honda Civic</t>
  </si>
  <si>
    <t>Rudolf Rohusaar</t>
  </si>
  <si>
    <t>Marek Kärner</t>
  </si>
  <si>
    <t>Eero Kikerpill</t>
  </si>
  <si>
    <t>Roland Poom</t>
  </si>
  <si>
    <t>M.K.E Motorsport</t>
  </si>
  <si>
    <t>Simo Saar</t>
  </si>
  <si>
    <t>Janek Tamm</t>
  </si>
  <si>
    <t>Ronald Jürgenson</t>
  </si>
  <si>
    <t>Peugeot 205 GTI</t>
  </si>
  <si>
    <t>Toomas Vask</t>
  </si>
  <si>
    <t>Tarvo Israel</t>
  </si>
  <si>
    <t>Roland Murakas</t>
  </si>
  <si>
    <t>Kalle Adler</t>
  </si>
  <si>
    <t>Prorehv Rally Team</t>
  </si>
  <si>
    <t>Oliver Ojaperv</t>
  </si>
  <si>
    <t>Raul Kulgevee</t>
  </si>
  <si>
    <t>OK TSK</t>
  </si>
  <si>
    <t>Siim Plangi</t>
  </si>
  <si>
    <t>Marek Sarapuu</t>
  </si>
  <si>
    <t>G.M.Racing SK</t>
  </si>
  <si>
    <t>Honda Civic Type-R</t>
  </si>
  <si>
    <t>Timmu Kōrge</t>
  </si>
  <si>
    <t>Erki Pints</t>
  </si>
  <si>
    <t>Sar-Tech Motorsport</t>
  </si>
  <si>
    <t>Ago Ahu</t>
  </si>
  <si>
    <t>Kalle Ahu</t>
  </si>
  <si>
    <t>BMW M3</t>
  </si>
  <si>
    <t>Einar Laipaik</t>
  </si>
  <si>
    <t>Siimo Suvemaa</t>
  </si>
  <si>
    <t>Lembit Soe</t>
  </si>
  <si>
    <t>Ahto Pihlas</t>
  </si>
  <si>
    <t>Toyota Starlet</t>
  </si>
  <si>
    <t>Subaru Impreza</t>
  </si>
  <si>
    <t>Henri Raide</t>
  </si>
  <si>
    <t>Mitsubishi Lancer Evo 6</t>
  </si>
  <si>
    <t>Alexey Lukyanuk</t>
  </si>
  <si>
    <t>Alexey Arnautov</t>
  </si>
  <si>
    <t>Renault Clio</t>
  </si>
  <si>
    <t>Kristo Subi</t>
  </si>
  <si>
    <t>Teele Sepp</t>
  </si>
  <si>
    <t>Vadim Kuznetsov</t>
  </si>
  <si>
    <t>Roman Kapustin</t>
  </si>
  <si>
    <t>Allan Ilves</t>
  </si>
  <si>
    <t>Mitsubishi Lancer Evo 8</t>
  </si>
  <si>
    <t>Citroen C2</t>
  </si>
  <si>
    <t>Tanel Müürsepp</t>
  </si>
  <si>
    <t>Neeme Järvpōld</t>
  </si>
  <si>
    <t>Kevin Kuusik</t>
  </si>
  <si>
    <t>Jarno Talve</t>
  </si>
  <si>
    <t>Renault Clio Ragnotti</t>
  </si>
  <si>
    <t>Ford Fiesta</t>
  </si>
  <si>
    <t>Vaz 2105</t>
  </si>
  <si>
    <t>Henry Asi</t>
  </si>
  <si>
    <t>Lada Samara</t>
  </si>
  <si>
    <t>VW Golf</t>
  </si>
  <si>
    <t>Priit Hain</t>
  </si>
  <si>
    <t>Einar Soe</t>
  </si>
  <si>
    <t>Tarmo Kaseorg</t>
  </si>
  <si>
    <t>Alain Sivous</t>
  </si>
  <si>
    <t>Margus Sarja</t>
  </si>
  <si>
    <t>Taavi Audova</t>
  </si>
  <si>
    <t>Imre Kuusk</t>
  </si>
  <si>
    <t>Alo Ivask</t>
  </si>
  <si>
    <t>Mitsubishi Lancer Evo 7</t>
  </si>
  <si>
    <t>7</t>
  </si>
  <si>
    <t>8</t>
  </si>
  <si>
    <t>9</t>
  </si>
  <si>
    <t>10</t>
  </si>
  <si>
    <t>11</t>
  </si>
  <si>
    <t>Estonian Rally Cup</t>
  </si>
  <si>
    <t>E13</t>
  </si>
  <si>
    <t>Ott Tänak</t>
  </si>
  <si>
    <t>Martin Järveoja</t>
  </si>
  <si>
    <t>18:27</t>
  </si>
  <si>
    <t>18:28</t>
  </si>
  <si>
    <t>18:29</t>
  </si>
  <si>
    <t>MM-Motorsport</t>
  </si>
  <si>
    <t>18:30</t>
  </si>
  <si>
    <t>18:31</t>
  </si>
  <si>
    <t>18:32</t>
  </si>
  <si>
    <t>18:33</t>
  </si>
  <si>
    <t>18:34</t>
  </si>
  <si>
    <t>18:35</t>
  </si>
  <si>
    <t>Jukka Hiltunen</t>
  </si>
  <si>
    <t>Tapio Suominen</t>
  </si>
  <si>
    <t>Ford Fiesta S2000</t>
  </si>
  <si>
    <t>18:36</t>
  </si>
  <si>
    <t>18:37</t>
  </si>
  <si>
    <t>Radik Shaymiev</t>
  </si>
  <si>
    <t>Maxim Tsvetkov</t>
  </si>
  <si>
    <t>Peugeot 207 Sport</t>
  </si>
  <si>
    <t>18:38</t>
  </si>
  <si>
    <t>Saku Vierimaa</t>
  </si>
  <si>
    <t>Duncan McNiven</t>
  </si>
  <si>
    <t>FIN / GB</t>
  </si>
  <si>
    <t>Balticrallyrent.com</t>
  </si>
  <si>
    <t>Skoda Fabia S2000</t>
  </si>
  <si>
    <t>18:39</t>
  </si>
  <si>
    <t>Riku Tahko</t>
  </si>
  <si>
    <t>Markus Soininen</t>
  </si>
  <si>
    <t>ST Motors OY</t>
  </si>
  <si>
    <t>18:40</t>
  </si>
  <si>
    <t>18:41</t>
  </si>
  <si>
    <t>Andres Ots</t>
  </si>
  <si>
    <t>18:42</t>
  </si>
  <si>
    <t>Stanislav Travnikov</t>
  </si>
  <si>
    <t>Neiksans Rally Sport</t>
  </si>
  <si>
    <t>18:43</t>
  </si>
  <si>
    <t>18:44</t>
  </si>
  <si>
    <t>Ilya Lotvinov</t>
  </si>
  <si>
    <t>Pavel Shevtsov</t>
  </si>
  <si>
    <t>Bank BFA</t>
  </si>
  <si>
    <t>18:45</t>
  </si>
  <si>
    <t>18:46</t>
  </si>
  <si>
    <t>Alexey Ostanin</t>
  </si>
  <si>
    <t>Polina Mukhina</t>
  </si>
  <si>
    <t>RIT-Team</t>
  </si>
  <si>
    <t>18:47</t>
  </si>
  <si>
    <t>18:48</t>
  </si>
  <si>
    <t>18:49</t>
  </si>
  <si>
    <t>18:50</t>
  </si>
  <si>
    <t>Igor Bulantsev</t>
  </si>
  <si>
    <t>Aleksey Kurnossov</t>
  </si>
  <si>
    <t>18:51</t>
  </si>
  <si>
    <t>18:52</t>
  </si>
  <si>
    <t>18:53</t>
  </si>
  <si>
    <t>18:54</t>
  </si>
  <si>
    <t>Renee Pohl</t>
  </si>
  <si>
    <t>18:55</t>
  </si>
  <si>
    <t>18:56</t>
  </si>
  <si>
    <t>18:57</t>
  </si>
  <si>
    <t>Jussi Kumpumäki</t>
  </si>
  <si>
    <t>Jani Salo</t>
  </si>
  <si>
    <t>Citroen DS3 R3T</t>
  </si>
  <si>
    <t>18:58</t>
  </si>
  <si>
    <t>18:59</t>
  </si>
  <si>
    <t>Henri Pihel</t>
  </si>
  <si>
    <t>Urmas Roosimaa</t>
  </si>
  <si>
    <t>19:00</t>
  </si>
  <si>
    <t>19:01</t>
  </si>
  <si>
    <t>19:02</t>
  </si>
  <si>
    <t>19:03</t>
  </si>
  <si>
    <t>19:04</t>
  </si>
  <si>
    <t>19:05</t>
  </si>
  <si>
    <t>19:06</t>
  </si>
  <si>
    <t>19:07</t>
  </si>
  <si>
    <t>Mitsubishi Colt</t>
  </si>
  <si>
    <t>19:08</t>
  </si>
  <si>
    <t>Miko-Ove Niinemäe</t>
  </si>
  <si>
    <t>Martin Valter</t>
  </si>
  <si>
    <t>19:09</t>
  </si>
  <si>
    <t>19:10</t>
  </si>
  <si>
    <t>Rünno Ubinhain</t>
  </si>
  <si>
    <t>Riho Tenveld</t>
  </si>
  <si>
    <t>Subaru Impreza STI</t>
  </si>
  <si>
    <t>19:11</t>
  </si>
  <si>
    <t>19:12</t>
  </si>
  <si>
    <t>Maris Seflers</t>
  </si>
  <si>
    <t>19:13</t>
  </si>
  <si>
    <t>19:14</t>
  </si>
  <si>
    <t>19:15</t>
  </si>
  <si>
    <t>Vadim Lelyukh</t>
  </si>
  <si>
    <t>Denis Senin</t>
  </si>
  <si>
    <t>19:16</t>
  </si>
  <si>
    <t>Raiko Aru</t>
  </si>
  <si>
    <t>Veiko Kullamäe</t>
  </si>
  <si>
    <t>BMW 325</t>
  </si>
  <si>
    <t>19:17</t>
  </si>
  <si>
    <t>19:18</t>
  </si>
  <si>
    <t>19:19</t>
  </si>
  <si>
    <t>Rando Turja</t>
  </si>
  <si>
    <t>Ain Sepp</t>
  </si>
  <si>
    <t>Lada VFTS</t>
  </si>
  <si>
    <t>19:20</t>
  </si>
  <si>
    <t>19:21</t>
  </si>
  <si>
    <t>Alexey Starodubtsev</t>
  </si>
  <si>
    <t>19:22</t>
  </si>
  <si>
    <t>19:23</t>
  </si>
  <si>
    <t>19:24</t>
  </si>
  <si>
    <t>19:25</t>
  </si>
  <si>
    <t>19:26</t>
  </si>
  <si>
    <t>19:27</t>
  </si>
  <si>
    <t>19:28</t>
  </si>
  <si>
    <t>Taavo Tigane</t>
  </si>
  <si>
    <t>Eero Viljus</t>
  </si>
  <si>
    <t>RS Racing Team</t>
  </si>
  <si>
    <t>19:29</t>
  </si>
  <si>
    <t>19:30</t>
  </si>
  <si>
    <t>Priit Koik</t>
  </si>
  <si>
    <t>Uku Heldna</t>
  </si>
  <si>
    <t>19:31</t>
  </si>
  <si>
    <t>Karl Jalakas</t>
  </si>
  <si>
    <t>Rainer Laipaik</t>
  </si>
  <si>
    <t>19:32</t>
  </si>
  <si>
    <t>Mait Madik</t>
  </si>
  <si>
    <t>Toomas Tauk</t>
  </si>
  <si>
    <t>19:33</t>
  </si>
  <si>
    <t>19:34</t>
  </si>
  <si>
    <t>19:35</t>
  </si>
  <si>
    <t>Karl Tarrend</t>
  </si>
  <si>
    <t>Martin Meltsov</t>
  </si>
  <si>
    <t>19:36</t>
  </si>
  <si>
    <t>Esa Uski</t>
  </si>
  <si>
    <t>Jouni Jäkkilä</t>
  </si>
  <si>
    <t>19:37</t>
  </si>
  <si>
    <t>19:38</t>
  </si>
  <si>
    <t>Alexey Reshetov</t>
  </si>
  <si>
    <t>Karl Koosa</t>
  </si>
  <si>
    <t>RUS / EST</t>
  </si>
  <si>
    <t>19:39</t>
  </si>
  <si>
    <t>Janek Ojala</t>
  </si>
  <si>
    <t>19:40</t>
  </si>
  <si>
    <t>Max Vatanen</t>
  </si>
  <si>
    <t>Rami Suorsa</t>
  </si>
  <si>
    <t>19:41</t>
  </si>
  <si>
    <t>19:42</t>
  </si>
  <si>
    <t>Mait Mättik</t>
  </si>
  <si>
    <t>Kristjan Len</t>
  </si>
  <si>
    <t>SK Villu</t>
  </si>
  <si>
    <t>19:43</t>
  </si>
  <si>
    <t>19:44</t>
  </si>
  <si>
    <t>19:45</t>
  </si>
  <si>
    <t>Raigo Vilbiks</t>
  </si>
  <si>
    <t>Silver Siivelt</t>
  </si>
  <si>
    <t>AMK Ligur Racing</t>
  </si>
  <si>
    <t>19:46</t>
  </si>
  <si>
    <t>Kaspar Kasari</t>
  </si>
  <si>
    <t>Hannes Kuusmaa</t>
  </si>
  <si>
    <t>19:47</t>
  </si>
  <si>
    <t>19:48</t>
  </si>
  <si>
    <t>19:49</t>
  </si>
  <si>
    <t>Janar Tänak</t>
  </si>
  <si>
    <t>Janno ōunpuu</t>
  </si>
  <si>
    <t>19:50</t>
  </si>
  <si>
    <t>Harri Rodendau</t>
  </si>
  <si>
    <t>Aivo Rahu</t>
  </si>
  <si>
    <t>OMP Motorsport</t>
  </si>
  <si>
    <t>Ford Escort MK2</t>
  </si>
  <si>
    <t>19:51</t>
  </si>
  <si>
    <t>19:52</t>
  </si>
  <si>
    <t>Taisko Lario</t>
  </si>
  <si>
    <t>Pasi Törmä</t>
  </si>
  <si>
    <t>19:53</t>
  </si>
  <si>
    <t>Marten Madissoo</t>
  </si>
  <si>
    <t>Vivo Pender</t>
  </si>
  <si>
    <t>19:54</t>
  </si>
  <si>
    <t>Lada 2105</t>
  </si>
  <si>
    <t>19:55</t>
  </si>
  <si>
    <t>Martin Vatter</t>
  </si>
  <si>
    <t>19:56</t>
  </si>
  <si>
    <t>Pyry Ovaska</t>
  </si>
  <si>
    <t>Asko Sairanen</t>
  </si>
  <si>
    <t>Maranellokart Finland OY</t>
  </si>
  <si>
    <t>19:57</t>
  </si>
  <si>
    <t>Indrek Irs</t>
  </si>
  <si>
    <t>Arvo Liimann</t>
  </si>
  <si>
    <t>AZLK 2140</t>
  </si>
  <si>
    <t>Taavi Niinemets</t>
  </si>
  <si>
    <t>Esko Allika</t>
  </si>
  <si>
    <t>GAZ Ralliklubi</t>
  </si>
  <si>
    <t>Gaz 51A</t>
  </si>
  <si>
    <t>Kristo Laadre</t>
  </si>
  <si>
    <t>Priit Pilden</t>
  </si>
  <si>
    <t>Gaz 51</t>
  </si>
  <si>
    <t>Kaido Vilu</t>
  </si>
  <si>
    <t>Andrus Markson</t>
  </si>
  <si>
    <t>Veiko Liukanen</t>
  </si>
  <si>
    <t>Toivo Liukanen</t>
  </si>
  <si>
    <t>Gaz 51/53</t>
  </si>
  <si>
    <t>Evgeni Rogov</t>
  </si>
  <si>
    <t>Andrei Konovalenko</t>
  </si>
  <si>
    <t>18:24</t>
  </si>
  <si>
    <t>18:21</t>
  </si>
  <si>
    <t>MAY 10 - 11, 2013</t>
  </si>
  <si>
    <t>Harjumaa</t>
  </si>
  <si>
    <t>Stardiprotokoll  2. päevale / Startlist for Day 2</t>
  </si>
  <si>
    <t>8:27</t>
  </si>
  <si>
    <t>8:24</t>
  </si>
  <si>
    <t>Results after Day 1</t>
  </si>
  <si>
    <t>Power Stage - Special Stage 12</t>
  </si>
  <si>
    <t>4WDE</t>
  </si>
  <si>
    <t>VEO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</si>
  <si>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</si>
  <si>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</si>
  <si>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</si>
  <si>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</si>
  <si>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</si>
  <si>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</si>
  <si>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</si>
  <si>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</si>
  <si>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</si>
  <si>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</si>
  <si>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</si>
  <si>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</si>
  <si>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</si>
  <si>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</si>
  <si>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</si>
  <si>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</si>
  <si>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</si>
  <si>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>Andrey Rusov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</si>
  <si>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</si>
  <si>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</si>
  <si>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</si>
  <si>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</si>
  <si>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</si>
  <si>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</si>
  <si>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</si>
  <si>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</si>
  <si>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</si>
  <si>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</si>
  <si>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>Sergei Larens</t>
  </si>
  <si>
    <t xml:space="preserve"> 28.</t>
  </si>
  <si>
    <t>Sven Raid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</si>
  <si>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</si>
  <si>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</si>
  <si>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</si>
  <si>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</si>
  <si>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</si>
  <si>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</si>
  <si>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</si>
  <si>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</si>
  <si>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</si>
  <si>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</si>
  <si>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</si>
  <si>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Mart Bergmann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</si>
  <si>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</si>
  <si>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</si>
  <si>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</si>
  <si>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</si>
  <si>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</si>
  <si>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</si>
  <si>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</si>
  <si>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</si>
  <si>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</si>
  <si>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</si>
  <si>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</si>
  <si>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</si>
  <si>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</si>
  <si>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</si>
  <si>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</si>
  <si>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</si>
  <si>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</si>
  <si>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</si>
  <si>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</si>
  <si>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</si>
  <si>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</si>
  <si>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</si>
  <si>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</si>
  <si>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</si>
  <si>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</si>
  <si>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</si>
  <si>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</si>
  <si>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</si>
  <si>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</si>
  <si>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</si>
  <si>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</si>
  <si>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</si>
  <si>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</si>
  <si>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</si>
  <si>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</si>
  <si>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</si>
  <si>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</si>
  <si>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</si>
  <si>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</si>
  <si>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</si>
  <si>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</si>
  <si>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</si>
  <si>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</si>
  <si>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</si>
  <si>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>TT Racing Team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</si>
  <si>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</si>
  <si>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</si>
  <si>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</si>
  <si>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</si>
  <si>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</si>
  <si>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</si>
  <si>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</si>
  <si>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</si>
  <si>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>30. Tallinna Rally 2013</t>
  </si>
  <si>
    <t xml:space="preserve">  1/1</t>
  </si>
  <si>
    <t>Gross/Mōlder</t>
  </si>
  <si>
    <t xml:space="preserve"> 1.34,9</t>
  </si>
  <si>
    <t xml:space="preserve"> 4.15,0</t>
  </si>
  <si>
    <t xml:space="preserve"> 1.47,2</t>
  </si>
  <si>
    <t xml:space="preserve"> 7.37,1</t>
  </si>
  <si>
    <t xml:space="preserve">   1/1</t>
  </si>
  <si>
    <t xml:space="preserve">   2/1</t>
  </si>
  <si>
    <t>+ 0.00,0</t>
  </si>
  <si>
    <t xml:space="preserve">  2/1</t>
  </si>
  <si>
    <t>Tänak/Järveoja</t>
  </si>
  <si>
    <t xml:space="preserve"> 1.36,3</t>
  </si>
  <si>
    <t xml:space="preserve"> 4.13,3</t>
  </si>
  <si>
    <t xml:space="preserve"> 1.51,3</t>
  </si>
  <si>
    <t xml:space="preserve"> 7.40,9</t>
  </si>
  <si>
    <t xml:space="preserve">   3/2</t>
  </si>
  <si>
    <t xml:space="preserve">   4/3</t>
  </si>
  <si>
    <t>+ 0.03,8</t>
  </si>
  <si>
    <t xml:space="preserve">  3/2</t>
  </si>
  <si>
    <t>Kōrge/Pints</t>
  </si>
  <si>
    <t xml:space="preserve"> 1.36,5</t>
  </si>
  <si>
    <t xml:space="preserve"> 4.18,4</t>
  </si>
  <si>
    <t xml:space="preserve"> 1.49,1</t>
  </si>
  <si>
    <t xml:space="preserve"> 7.44,0</t>
  </si>
  <si>
    <t>+ 0.06,9</t>
  </si>
  <si>
    <t xml:space="preserve">  4/3</t>
  </si>
  <si>
    <t>Lukyanuk/Arnautov</t>
  </si>
  <si>
    <t xml:space="preserve"> 1.36,1</t>
  </si>
  <si>
    <t xml:space="preserve"> 4.17,1</t>
  </si>
  <si>
    <t xml:space="preserve"> 1.54,8</t>
  </si>
  <si>
    <t xml:space="preserve"> 7.48,0</t>
  </si>
  <si>
    <t xml:space="preserve">   5/4</t>
  </si>
  <si>
    <t>+ 0.10,9</t>
  </si>
  <si>
    <t xml:space="preserve">  5/4</t>
  </si>
  <si>
    <t>Jeets/Toom</t>
  </si>
  <si>
    <t xml:space="preserve"> 1.38,1</t>
  </si>
  <si>
    <t xml:space="preserve"> 4.20,4</t>
  </si>
  <si>
    <t xml:space="preserve"> 1.50,0</t>
  </si>
  <si>
    <t xml:space="preserve"> 7.48,5</t>
  </si>
  <si>
    <t>+ 0.11,4</t>
  </si>
  <si>
    <t>Plangi/Sarapuu</t>
  </si>
  <si>
    <t>Aus/Koskinen</t>
  </si>
  <si>
    <t>Kaur/Lepikson</t>
  </si>
  <si>
    <t>Murakas/Adler</t>
  </si>
  <si>
    <t>Hiltunen/Suominen</t>
  </si>
  <si>
    <t>Abram/Jōessar</t>
  </si>
  <si>
    <t>Shaymiev/Tsvetkov</t>
  </si>
  <si>
    <t>Vierimaa/McNiven</t>
  </si>
  <si>
    <t>Tahko/Soininen</t>
  </si>
  <si>
    <t>Ojaperv/Talve</t>
  </si>
  <si>
    <t>Kangur/Ots</t>
  </si>
  <si>
    <t>Travnikov/Rusov</t>
  </si>
  <si>
    <t>Ahu/Ahu</t>
  </si>
  <si>
    <t>Lotvinov/Shevtsov</t>
  </si>
  <si>
    <t>Siniorg/Laos</t>
  </si>
  <si>
    <t>Ostanin/Mukhina</t>
  </si>
  <si>
    <t>Niinemets/Allika</t>
  </si>
  <si>
    <t>Pärn/Järveoja</t>
  </si>
  <si>
    <t>Ivanov/Zimin</t>
  </si>
  <si>
    <t>Bulantsev/Kurnossov</t>
  </si>
  <si>
    <t>Laipaik/Suvemaa</t>
  </si>
  <si>
    <t>Rohtmets/Hell</t>
  </si>
  <si>
    <t>Zimin/Larens</t>
  </si>
  <si>
    <t>Pohl/Raid</t>
  </si>
  <si>
    <t>Tupits/Tampuu</t>
  </si>
  <si>
    <t>Ilves/Tamm</t>
  </si>
  <si>
    <t>Kumpumäki/Salo</t>
  </si>
  <si>
    <t>Soe/Pihlas</t>
  </si>
  <si>
    <t>Pihel/Roosimaa</t>
  </si>
  <si>
    <t>Uustulnd/Kuusk</t>
  </si>
  <si>
    <t>Subi/Sepp</t>
  </si>
  <si>
    <t>Raide/Kulgevee</t>
  </si>
  <si>
    <t>Rühka/Hain</t>
  </si>
  <si>
    <t>Vahi/Ivask</t>
  </si>
  <si>
    <t>Kuutok/Bergmann</t>
  </si>
  <si>
    <t>Kuusik/Terras</t>
  </si>
  <si>
    <t>Rogov/Konovalenko</t>
  </si>
  <si>
    <t>Niinemäe/Valter</t>
  </si>
  <si>
    <t>Sultanjants/Oja</t>
  </si>
  <si>
    <t>Ubinhain/Tenveld</t>
  </si>
  <si>
    <t>Nieminen/Korhonen</t>
  </si>
  <si>
    <t>Berzins/Seflers</t>
  </si>
  <si>
    <t>Rähn/Reinsalu</t>
  </si>
  <si>
    <t>Asi/Tigas</t>
  </si>
  <si>
    <t>Lelyukh/Senin</t>
  </si>
  <si>
    <t>Aru/Kullamäe</t>
  </si>
  <si>
    <t>Müürsepp/Järvpōld</t>
  </si>
  <si>
    <t>Kuznetsov/Kapustin</t>
  </si>
  <si>
    <t>Turja/Sepp</t>
  </si>
  <si>
    <t>Sinik/Rohusaar</t>
  </si>
  <si>
    <t>Fisher/Starodubtsev</t>
  </si>
  <si>
    <t>Maarend/Kapp</t>
  </si>
  <si>
    <t>Liukanen/Liukanen</t>
  </si>
  <si>
    <t>Nikonchuk/Nikonchuk</t>
  </si>
  <si>
    <t>Vask/Israel</t>
  </si>
  <si>
    <t>Vilu/Markson</t>
  </si>
  <si>
    <t>Kärner/Kikerpill</t>
  </si>
  <si>
    <t>Tigane/Viljus</t>
  </si>
  <si>
    <t>Vanaselja/Hōbemägi</t>
  </si>
  <si>
    <t>Koik/Heldna</t>
  </si>
  <si>
    <t>Jalakas/Laipaik</t>
  </si>
  <si>
    <t>Madik/Tauk</t>
  </si>
  <si>
    <t>Mesikäpp/Kuutok</t>
  </si>
  <si>
    <t>Saar/Tamm</t>
  </si>
  <si>
    <t>Tarrend/Meltsov</t>
  </si>
  <si>
    <t>Uski/Jäkkilä</t>
  </si>
  <si>
    <t>Poom/Kaljura</t>
  </si>
  <si>
    <t>Reshetov/Koosa</t>
  </si>
  <si>
    <t>Jürgenson/Ojala</t>
  </si>
  <si>
    <t>Vatanen/Suorsa</t>
  </si>
  <si>
    <t>Laadre/Pilden</t>
  </si>
  <si>
    <t>Mättik/Len</t>
  </si>
  <si>
    <t>Sarja/Audova</t>
  </si>
  <si>
    <t>Soe/Kaseorg</t>
  </si>
  <si>
    <t>Vilbiks/Siivelt</t>
  </si>
  <si>
    <t>Kasari/Kuusmaa</t>
  </si>
  <si>
    <t>Pihlas/Kiil</t>
  </si>
  <si>
    <t>Irs/Liimann</t>
  </si>
  <si>
    <t>Tänak/ōunpuu</t>
  </si>
  <si>
    <t>Rodendau/Rahu</t>
  </si>
  <si>
    <t>Franke/Sivous</t>
  </si>
  <si>
    <t>Lario/Törmä</t>
  </si>
  <si>
    <t>Madissoo/Pender</t>
  </si>
  <si>
    <t>Jelle/Tali</t>
  </si>
  <si>
    <t>Vatter/Sher</t>
  </si>
  <si>
    <t>Ovaska/Sairanen</t>
  </si>
  <si>
    <t xml:space="preserve">   6/5</t>
  </si>
  <si>
    <t xml:space="preserve"> 1.37,9</t>
  </si>
  <si>
    <t xml:space="preserve"> 1.51,0</t>
  </si>
  <si>
    <t xml:space="preserve"> 7.47,3</t>
  </si>
  <si>
    <t>+ 0.10,2</t>
  </si>
  <si>
    <t xml:space="preserve">   7/6</t>
  </si>
  <si>
    <t xml:space="preserve">  6/5</t>
  </si>
  <si>
    <t xml:space="preserve">  7/6</t>
  </si>
  <si>
    <t xml:space="preserve"> 1.48,4</t>
  </si>
  <si>
    <t xml:space="preserve"> 4.20,9</t>
  </si>
  <si>
    <t xml:space="preserve"> 1.50,6</t>
  </si>
  <si>
    <t xml:space="preserve"> 1.41,4</t>
  </si>
  <si>
    <t xml:space="preserve"> 7.52,9</t>
  </si>
  <si>
    <t>+ 0.15,8</t>
  </si>
  <si>
    <t xml:space="preserve">  11/8</t>
  </si>
  <si>
    <t xml:space="preserve">   7/5</t>
  </si>
  <si>
    <t xml:space="preserve">   8/6</t>
  </si>
  <si>
    <t xml:space="preserve">  8/7</t>
  </si>
  <si>
    <t xml:space="preserve"> 1.37,6</t>
  </si>
  <si>
    <t xml:space="preserve"> 4.24,0</t>
  </si>
  <si>
    <t xml:space="preserve"> 1.52,9</t>
  </si>
  <si>
    <t xml:space="preserve"> 7.54,5</t>
  </si>
  <si>
    <t xml:space="preserve">   9/7</t>
  </si>
  <si>
    <t>+ 0.17,4</t>
  </si>
  <si>
    <t xml:space="preserve">  9/8</t>
  </si>
  <si>
    <t xml:space="preserve"> 1.40,4</t>
  </si>
  <si>
    <t xml:space="preserve"> 4.28,3</t>
  </si>
  <si>
    <t xml:space="preserve"> 1.50,4</t>
  </si>
  <si>
    <t xml:space="preserve"> 7.59,1</t>
  </si>
  <si>
    <t xml:space="preserve">  10/8</t>
  </si>
  <si>
    <t>+ 0.22,0</t>
  </si>
  <si>
    <t xml:space="preserve"> 10/1</t>
  </si>
  <si>
    <t xml:space="preserve"> 1.39,5</t>
  </si>
  <si>
    <t xml:space="preserve"> 4.29,6</t>
  </si>
  <si>
    <t xml:space="preserve"> 1.52,8</t>
  </si>
  <si>
    <t xml:space="preserve"> 8.01,9</t>
  </si>
  <si>
    <t xml:space="preserve">   9/2</t>
  </si>
  <si>
    <t>+ 0.24,8</t>
  </si>
  <si>
    <t xml:space="preserve"> 1.46,1</t>
  </si>
  <si>
    <t xml:space="preserve"> 4.19,2</t>
  </si>
  <si>
    <t xml:space="preserve"> 1.59,0</t>
  </si>
  <si>
    <t xml:space="preserve"> 8.04,3</t>
  </si>
  <si>
    <t xml:space="preserve">   6/1</t>
  </si>
  <si>
    <t>+ 0.27,2</t>
  </si>
  <si>
    <t xml:space="preserve"> 1.39,3</t>
  </si>
  <si>
    <t xml:space="preserve"> 4.33,1</t>
  </si>
  <si>
    <t xml:space="preserve"> 1.53,2</t>
  </si>
  <si>
    <t xml:space="preserve"> 8.05,6</t>
  </si>
  <si>
    <t xml:space="preserve">  10/2</t>
  </si>
  <si>
    <t>+ 0.28,5</t>
  </si>
  <si>
    <t xml:space="preserve">   8/7</t>
  </si>
  <si>
    <t xml:space="preserve">  13/9</t>
  </si>
  <si>
    <t xml:space="preserve">  10/1</t>
  </si>
  <si>
    <t xml:space="preserve"> 11/1</t>
  </si>
  <si>
    <t xml:space="preserve"> 1.40,9</t>
  </si>
  <si>
    <t xml:space="preserve"> 4.30,0</t>
  </si>
  <si>
    <t xml:space="preserve"> 1.52,6</t>
  </si>
  <si>
    <t xml:space="preserve"> 8.03,5</t>
  </si>
  <si>
    <t xml:space="preserve">   9/1</t>
  </si>
  <si>
    <t>+ 0.26,4</t>
  </si>
  <si>
    <t xml:space="preserve"> 12/2</t>
  </si>
  <si>
    <t xml:space="preserve">  16/3</t>
  </si>
  <si>
    <t xml:space="preserve">  17/3</t>
  </si>
  <si>
    <t xml:space="preserve"> 13/3</t>
  </si>
  <si>
    <t xml:space="preserve">  12/2</t>
  </si>
  <si>
    <t xml:space="preserve"> 1.43,1</t>
  </si>
  <si>
    <t xml:space="preserve"> 4.32,7</t>
  </si>
  <si>
    <t xml:space="preserve"> 1.55,9</t>
  </si>
  <si>
    <t xml:space="preserve"> 8.11,7</t>
  </si>
  <si>
    <t xml:space="preserve">  14/1</t>
  </si>
  <si>
    <t xml:space="preserve">  13/1</t>
  </si>
  <si>
    <t xml:space="preserve">  15/1</t>
  </si>
  <si>
    <t>+ 0.34,6</t>
  </si>
  <si>
    <t xml:space="preserve"> 1.44,7</t>
  </si>
  <si>
    <t xml:space="preserve"> 4.33,3</t>
  </si>
  <si>
    <t xml:space="preserve"> 1.54,1</t>
  </si>
  <si>
    <t xml:space="preserve"> 8.12,1</t>
  </si>
  <si>
    <t xml:space="preserve">  15/2</t>
  </si>
  <si>
    <t>+ 0.35,0</t>
  </si>
  <si>
    <t xml:space="preserve"> 1.46,7</t>
  </si>
  <si>
    <t xml:space="preserve"> 4.36,8</t>
  </si>
  <si>
    <t xml:space="preserve"> 1.58,8</t>
  </si>
  <si>
    <t xml:space="preserve"> 8.22,3</t>
  </si>
  <si>
    <t>+ 0.45,2</t>
  </si>
  <si>
    <t xml:space="preserve"> 1.38,2</t>
  </si>
  <si>
    <t xml:space="preserve"> 4.59,2</t>
  </si>
  <si>
    <t xml:space="preserve"> 1.49,9</t>
  </si>
  <si>
    <t xml:space="preserve"> 8.27,3</t>
  </si>
  <si>
    <t>+ 0.50,2</t>
  </si>
  <si>
    <t xml:space="preserve"> 18/1</t>
  </si>
  <si>
    <t xml:space="preserve"> 4.44,6</t>
  </si>
  <si>
    <t xml:space="preserve"> 1.59,2</t>
  </si>
  <si>
    <t xml:space="preserve"> 8.29,9</t>
  </si>
  <si>
    <t xml:space="preserve">  17/1</t>
  </si>
  <si>
    <t>+ 0.52,8</t>
  </si>
  <si>
    <t xml:space="preserve">  15/10</t>
  </si>
  <si>
    <t xml:space="preserve">  19/4</t>
  </si>
  <si>
    <t xml:space="preserve"> 1.45,4</t>
  </si>
  <si>
    <t xml:space="preserve"> 1.54,2</t>
  </si>
  <si>
    <t xml:space="preserve"> 8.07,9</t>
  </si>
  <si>
    <t>+ 0.30,8</t>
  </si>
  <si>
    <t xml:space="preserve"> 1.45,9</t>
  </si>
  <si>
    <t xml:space="preserve"> 4.35,7</t>
  </si>
  <si>
    <t xml:space="preserve"> 1.55,4</t>
  </si>
  <si>
    <t xml:space="preserve"> 8.17,0</t>
  </si>
  <si>
    <t xml:space="preserve">  18/3</t>
  </si>
  <si>
    <t>+ 0.39,9</t>
  </si>
  <si>
    <t xml:space="preserve"> 1.47,5</t>
  </si>
  <si>
    <t xml:space="preserve"> 4.39,7</t>
  </si>
  <si>
    <t xml:space="preserve"> 1.56,7</t>
  </si>
  <si>
    <t xml:space="preserve"> 8.23,9</t>
  </si>
  <si>
    <t xml:space="preserve">  24/1</t>
  </si>
  <si>
    <t xml:space="preserve">  20/1</t>
  </si>
  <si>
    <t>+ 0.46,8</t>
  </si>
  <si>
    <t xml:space="preserve"> 1.51,2</t>
  </si>
  <si>
    <t xml:space="preserve"> 4.38,3</t>
  </si>
  <si>
    <t xml:space="preserve"> 1.58,0</t>
  </si>
  <si>
    <t xml:space="preserve"> 8.27,5</t>
  </si>
  <si>
    <t xml:space="preserve">  21/1</t>
  </si>
  <si>
    <t>+ 0.50,4</t>
  </si>
  <si>
    <t xml:space="preserve"> 22/1</t>
  </si>
  <si>
    <t xml:space="preserve"> 1.46,2</t>
  </si>
  <si>
    <t xml:space="preserve"> 4.44,8</t>
  </si>
  <si>
    <t xml:space="preserve"> 1.58,7</t>
  </si>
  <si>
    <t xml:space="preserve"> 8.29,7</t>
  </si>
  <si>
    <t xml:space="preserve">  21/2</t>
  </si>
  <si>
    <t>+ 0.52,6</t>
  </si>
  <si>
    <t xml:space="preserve">  26/2</t>
  </si>
  <si>
    <t xml:space="preserve"> 1.49,3</t>
  </si>
  <si>
    <t xml:space="preserve"> 4.45,1</t>
  </si>
  <si>
    <t xml:space="preserve"> 1.56,3</t>
  </si>
  <si>
    <t xml:space="preserve"> 8.30,7</t>
  </si>
  <si>
    <t>+ 0.53,6</t>
  </si>
  <si>
    <t xml:space="preserve"> 1.46,4</t>
  </si>
  <si>
    <t xml:space="preserve"> 4.48,1</t>
  </si>
  <si>
    <t xml:space="preserve"> 1.57,6</t>
  </si>
  <si>
    <t xml:space="preserve"> 8.32,1</t>
  </si>
  <si>
    <t xml:space="preserve">  20/3</t>
  </si>
  <si>
    <t>+ 0.55,0</t>
  </si>
  <si>
    <t xml:space="preserve"> 4.50,3</t>
  </si>
  <si>
    <t xml:space="preserve"> 1.58,6</t>
  </si>
  <si>
    <t xml:space="preserve"> 8.34,3</t>
  </si>
  <si>
    <t>+ 0.57,2</t>
  </si>
  <si>
    <t xml:space="preserve">  12/8</t>
  </si>
  <si>
    <t xml:space="preserve">  11/1</t>
  </si>
  <si>
    <t xml:space="preserve">  31/4</t>
  </si>
  <si>
    <t xml:space="preserve">  14/2</t>
  </si>
  <si>
    <t xml:space="preserve"> 14/2</t>
  </si>
  <si>
    <t xml:space="preserve"> 1.40,3</t>
  </si>
  <si>
    <t xml:space="preserve"> 4.34,9</t>
  </si>
  <si>
    <t xml:space="preserve"> 1.52,0</t>
  </si>
  <si>
    <t xml:space="preserve"> 8.07,2</t>
  </si>
  <si>
    <t>+ 0.30,1</t>
  </si>
  <si>
    <t xml:space="preserve"> 15/9</t>
  </si>
  <si>
    <t xml:space="preserve">  18/10</t>
  </si>
  <si>
    <t xml:space="preserve"> 16/3</t>
  </si>
  <si>
    <t xml:space="preserve"> 1.42,9</t>
  </si>
  <si>
    <t xml:space="preserve"> 4.30,8</t>
  </si>
  <si>
    <t xml:space="preserve"> 1.55,3</t>
  </si>
  <si>
    <t xml:space="preserve"> 8.09,0</t>
  </si>
  <si>
    <t>+ 0.31,9</t>
  </si>
  <si>
    <t xml:space="preserve">  19/3</t>
  </si>
  <si>
    <t xml:space="preserve"> 20/4</t>
  </si>
  <si>
    <t xml:space="preserve"> 1.49,7</t>
  </si>
  <si>
    <t xml:space="preserve"> 4.37,9</t>
  </si>
  <si>
    <t xml:space="preserve"> 1.53,0</t>
  </si>
  <si>
    <t xml:space="preserve"> 8.20,6</t>
  </si>
  <si>
    <t xml:space="preserve">  23/4</t>
  </si>
  <si>
    <t xml:space="preserve">  13/3</t>
  </si>
  <si>
    <t>+ 0.43,5</t>
  </si>
  <si>
    <t xml:space="preserve"> 1.49,6</t>
  </si>
  <si>
    <t xml:space="preserve"> 4.37,3</t>
  </si>
  <si>
    <t xml:space="preserve"> 1.56,1</t>
  </si>
  <si>
    <t xml:space="preserve"> 8.23,0</t>
  </si>
  <si>
    <t>+ 0.45,9</t>
  </si>
  <si>
    <t xml:space="preserve">  25/1</t>
  </si>
  <si>
    <t xml:space="preserve"> 25/2</t>
  </si>
  <si>
    <t xml:space="preserve">  33/3</t>
  </si>
  <si>
    <t xml:space="preserve"> 4.36,5</t>
  </si>
  <si>
    <t xml:space="preserve"> 1.57,9</t>
  </si>
  <si>
    <t xml:space="preserve"> 8.27,6</t>
  </si>
  <si>
    <t xml:space="preserve">  34/2</t>
  </si>
  <si>
    <t>+ 0.50,5</t>
  </si>
  <si>
    <t xml:space="preserve"> 28/2</t>
  </si>
  <si>
    <t xml:space="preserve">  22/11</t>
  </si>
  <si>
    <t xml:space="preserve">  24/4</t>
  </si>
  <si>
    <t xml:space="preserve">  32/3</t>
  </si>
  <si>
    <t xml:space="preserve"> 32/2</t>
  </si>
  <si>
    <t xml:space="preserve"> 4.47,7</t>
  </si>
  <si>
    <t xml:space="preserve"> 1.58,4</t>
  </si>
  <si>
    <t xml:space="preserve"> 8.36,0</t>
  </si>
  <si>
    <t>+ 0.58,9</t>
  </si>
  <si>
    <t xml:space="preserve"> 4.47,3</t>
  </si>
  <si>
    <t xml:space="preserve"> 1.59,9</t>
  </si>
  <si>
    <t xml:space="preserve"> 8.36,3</t>
  </si>
  <si>
    <t xml:space="preserve">  29/2</t>
  </si>
  <si>
    <t>+ 0.59,2</t>
  </si>
  <si>
    <t xml:space="preserve"> 1.49,4</t>
  </si>
  <si>
    <t xml:space="preserve"> 4.50,7</t>
  </si>
  <si>
    <t xml:space="preserve"> 2.01,6</t>
  </si>
  <si>
    <t xml:space="preserve"> 8.41,7</t>
  </si>
  <si>
    <t xml:space="preserve">  33/1</t>
  </si>
  <si>
    <t>+ 1.04,6</t>
  </si>
  <si>
    <t xml:space="preserve">  17/9</t>
  </si>
  <si>
    <t xml:space="preserve"> 17/2</t>
  </si>
  <si>
    <t xml:space="preserve"> 1.44,1</t>
  </si>
  <si>
    <t xml:space="preserve"> 8.10,9</t>
  </si>
  <si>
    <t>+ 0.33,8</t>
  </si>
  <si>
    <t xml:space="preserve"> 19/3</t>
  </si>
  <si>
    <t xml:space="preserve">  20/4</t>
  </si>
  <si>
    <t xml:space="preserve"> 21/4</t>
  </si>
  <si>
    <t xml:space="preserve">  22/1</t>
  </si>
  <si>
    <t xml:space="preserve">  33/4</t>
  </si>
  <si>
    <t xml:space="preserve"> 23/4</t>
  </si>
  <si>
    <t xml:space="preserve">  35/5</t>
  </si>
  <si>
    <t xml:space="preserve"> 24/1</t>
  </si>
  <si>
    <t xml:space="preserve">  27/1</t>
  </si>
  <si>
    <t xml:space="preserve"> 1.48,2</t>
  </si>
  <si>
    <t xml:space="preserve"> 4.40,2</t>
  </si>
  <si>
    <t xml:space="preserve"> 8.26,0</t>
  </si>
  <si>
    <t xml:space="preserve">  28/3</t>
  </si>
  <si>
    <t>+ 0.48,9</t>
  </si>
  <si>
    <t xml:space="preserve"> 26/10</t>
  </si>
  <si>
    <t xml:space="preserve"> 27/3</t>
  </si>
  <si>
    <t xml:space="preserve"> 2.01,1</t>
  </si>
  <si>
    <t xml:space="preserve"> 8.28,9</t>
  </si>
  <si>
    <t xml:space="preserve">  24/5</t>
  </si>
  <si>
    <t xml:space="preserve">  41/6</t>
  </si>
  <si>
    <t>+ 0.51,8</t>
  </si>
  <si>
    <t xml:space="preserve">  24/12</t>
  </si>
  <si>
    <t xml:space="preserve"> 4.43,6</t>
  </si>
  <si>
    <t xml:space="preserve"> 8.30,8</t>
  </si>
  <si>
    <t xml:space="preserve">  29/3</t>
  </si>
  <si>
    <t>+ 0.53,7</t>
  </si>
  <si>
    <t xml:space="preserve"> 1.48,5</t>
  </si>
  <si>
    <t xml:space="preserve"> 4.43,7</t>
  </si>
  <si>
    <t xml:space="preserve"> 2.00,6</t>
  </si>
  <si>
    <t xml:space="preserve"> 8.32,8</t>
  </si>
  <si>
    <t>+ 0.55,7</t>
  </si>
  <si>
    <t xml:space="preserve">  31/3</t>
  </si>
  <si>
    <t xml:space="preserve"> 1.50,7</t>
  </si>
  <si>
    <t xml:space="preserve"> 4.48,7</t>
  </si>
  <si>
    <t xml:space="preserve"> 1.56,0</t>
  </si>
  <si>
    <t xml:space="preserve"> 8.35,4</t>
  </si>
  <si>
    <t>+ 0.58,3</t>
  </si>
  <si>
    <t xml:space="preserve">  37/4</t>
  </si>
  <si>
    <t xml:space="preserve">  30/2</t>
  </si>
  <si>
    <t xml:space="preserve">  38/3</t>
  </si>
  <si>
    <t xml:space="preserve"> 1.49,0</t>
  </si>
  <si>
    <t xml:space="preserve"> 4.48,3</t>
  </si>
  <si>
    <t xml:space="preserve"> 2.00,9</t>
  </si>
  <si>
    <t xml:space="preserve"> 8.38,2</t>
  </si>
  <si>
    <t xml:space="preserve">  31/2</t>
  </si>
  <si>
    <t xml:space="preserve">  40/4</t>
  </si>
  <si>
    <t>+ 1.01,1</t>
  </si>
  <si>
    <t xml:space="preserve"> 4.52,1</t>
  </si>
  <si>
    <t xml:space="preserve"> 8.41,6</t>
  </si>
  <si>
    <t xml:space="preserve">  39/3</t>
  </si>
  <si>
    <t xml:space="preserve">  41/3</t>
  </si>
  <si>
    <t>+ 1.04,5</t>
  </si>
  <si>
    <t xml:space="preserve"> 43/4</t>
  </si>
  <si>
    <t xml:space="preserve"> 1.55,5</t>
  </si>
  <si>
    <t xml:space="preserve"> 4.54,2</t>
  </si>
  <si>
    <t xml:space="preserve"> 2.02,1</t>
  </si>
  <si>
    <t xml:space="preserve"> 8.51,8</t>
  </si>
  <si>
    <t xml:space="preserve">  43/4</t>
  </si>
  <si>
    <t>+ 1.14,7</t>
  </si>
  <si>
    <t xml:space="preserve">  40/5</t>
  </si>
  <si>
    <t xml:space="preserve">  34/4</t>
  </si>
  <si>
    <t xml:space="preserve">  46/6</t>
  </si>
  <si>
    <t xml:space="preserve">  49/3</t>
  </si>
  <si>
    <t xml:space="preserve">  42/6</t>
  </si>
  <si>
    <t xml:space="preserve">  44/7</t>
  </si>
  <si>
    <t xml:space="preserve">  35/11</t>
  </si>
  <si>
    <t xml:space="preserve">  34/3</t>
  </si>
  <si>
    <t xml:space="preserve"> 4.42,2</t>
  </si>
  <si>
    <t xml:space="preserve"> 8.31,1</t>
  </si>
  <si>
    <t xml:space="preserve">  29/10</t>
  </si>
  <si>
    <t xml:space="preserve">  38/14</t>
  </si>
  <si>
    <t>+ 0.54,0</t>
  </si>
  <si>
    <t xml:space="preserve"> 4.45,0</t>
  </si>
  <si>
    <t xml:space="preserve"> 1.57,2</t>
  </si>
  <si>
    <t xml:space="preserve"> 8.31,8</t>
  </si>
  <si>
    <t xml:space="preserve">  26/13</t>
  </si>
  <si>
    <t>+ 0.54,7</t>
  </si>
  <si>
    <t xml:space="preserve">  27/5</t>
  </si>
  <si>
    <t xml:space="preserve"> 38/5</t>
  </si>
  <si>
    <t xml:space="preserve">  40/3</t>
  </si>
  <si>
    <t xml:space="preserve">  37/2</t>
  </si>
  <si>
    <t xml:space="preserve">  44/1</t>
  </si>
  <si>
    <t xml:space="preserve">  45/1</t>
  </si>
  <si>
    <t xml:space="preserve"> 1.51,4</t>
  </si>
  <si>
    <t xml:space="preserve"> 4.50,6</t>
  </si>
  <si>
    <t xml:space="preserve"> 2.00,0</t>
  </si>
  <si>
    <t xml:space="preserve"> 8.42,0</t>
  </si>
  <si>
    <t>+ 1.04,9</t>
  </si>
  <si>
    <t xml:space="preserve"> 1.48,9</t>
  </si>
  <si>
    <t xml:space="preserve"> 4.51,2</t>
  </si>
  <si>
    <t xml:space="preserve"> 2.03,0</t>
  </si>
  <si>
    <t xml:space="preserve"> 8.43,1</t>
  </si>
  <si>
    <t>+ 1.06,0</t>
  </si>
  <si>
    <t xml:space="preserve"> 47/5</t>
  </si>
  <si>
    <t xml:space="preserve"> 4.50,5</t>
  </si>
  <si>
    <t xml:space="preserve"> 2.01,9</t>
  </si>
  <si>
    <t xml:space="preserve"> 8.45,0</t>
  </si>
  <si>
    <t xml:space="preserve">  46/5</t>
  </si>
  <si>
    <t>+ 1.07,9</t>
  </si>
  <si>
    <t xml:space="preserve"> 2.03,3</t>
  </si>
  <si>
    <t xml:space="preserve"> 8.46,8</t>
  </si>
  <si>
    <t>+ 1.09,7</t>
  </si>
  <si>
    <t xml:space="preserve"> 49/2</t>
  </si>
  <si>
    <t xml:space="preserve"> 1.49,2</t>
  </si>
  <si>
    <t xml:space="preserve"> 4.58,3</t>
  </si>
  <si>
    <t xml:space="preserve"> 2.04,1</t>
  </si>
  <si>
    <t xml:space="preserve"> 8.51,6</t>
  </si>
  <si>
    <t xml:space="preserve">  50/2</t>
  </si>
  <si>
    <t>+ 1.14,5</t>
  </si>
  <si>
    <t xml:space="preserve"> 50/4</t>
  </si>
  <si>
    <t xml:space="preserve">  51/4</t>
  </si>
  <si>
    <t xml:space="preserve">  47/4</t>
  </si>
  <si>
    <t xml:space="preserve"> 51/7</t>
  </si>
  <si>
    <t xml:space="preserve"> 1.53,8</t>
  </si>
  <si>
    <t xml:space="preserve"> 4.55,6</t>
  </si>
  <si>
    <t xml:space="preserve"> 2.03,1</t>
  </si>
  <si>
    <t xml:space="preserve"> 8.52,5</t>
  </si>
  <si>
    <t xml:space="preserve">  49/6</t>
  </si>
  <si>
    <t>+ 1.15,4</t>
  </si>
  <si>
    <t xml:space="preserve">  29/4</t>
  </si>
  <si>
    <t xml:space="preserve"> 29/4</t>
  </si>
  <si>
    <t xml:space="preserve"> 1.59,3</t>
  </si>
  <si>
    <t xml:space="preserve"> 8.27,7</t>
  </si>
  <si>
    <t>+ 0.50,6</t>
  </si>
  <si>
    <t xml:space="preserve"> 30/5</t>
  </si>
  <si>
    <t xml:space="preserve"> 31/1</t>
  </si>
  <si>
    <t xml:space="preserve"> 33/11</t>
  </si>
  <si>
    <t xml:space="preserve">  36/12</t>
  </si>
  <si>
    <t xml:space="preserve"> 34/3</t>
  </si>
  <si>
    <t xml:space="preserve"> 35/12</t>
  </si>
  <si>
    <t xml:space="preserve">  41/13</t>
  </si>
  <si>
    <t xml:space="preserve"> 36/13</t>
  </si>
  <si>
    <t xml:space="preserve"> 37/6</t>
  </si>
  <si>
    <t xml:space="preserve">  39/6</t>
  </si>
  <si>
    <t xml:space="preserve">  32/5</t>
  </si>
  <si>
    <t xml:space="preserve"> 39/6</t>
  </si>
  <si>
    <t xml:space="preserve"> 40/14</t>
  </si>
  <si>
    <t xml:space="preserve"> 41/2</t>
  </si>
  <si>
    <t xml:space="preserve"> 42/3</t>
  </si>
  <si>
    <t xml:space="preserve"> 44/3</t>
  </si>
  <si>
    <t xml:space="preserve">  47/3</t>
  </si>
  <si>
    <t xml:space="preserve"> 45/1</t>
  </si>
  <si>
    <t xml:space="preserve"> 46/7</t>
  </si>
  <si>
    <t xml:space="preserve">  50/5</t>
  </si>
  <si>
    <t xml:space="preserve"> 48/5</t>
  </si>
  <si>
    <t xml:space="preserve">  43/5</t>
  </si>
  <si>
    <t xml:space="preserve">  48/7</t>
  </si>
  <si>
    <t xml:space="preserve">  48/4</t>
  </si>
  <si>
    <t xml:space="preserve"> 5.00,2</t>
  </si>
  <si>
    <t xml:space="preserve"> 2.02,3</t>
  </si>
  <si>
    <t xml:space="preserve"> 8.53,8</t>
  </si>
  <si>
    <t>+ 1.16,7</t>
  </si>
  <si>
    <t xml:space="preserve"> 1.52,7</t>
  </si>
  <si>
    <t xml:space="preserve"> 5.03,6</t>
  </si>
  <si>
    <t xml:space="preserve"> 8.59,4</t>
  </si>
  <si>
    <t>+ 1.22,3</t>
  </si>
  <si>
    <t xml:space="preserve"> 1.50,8</t>
  </si>
  <si>
    <t xml:space="preserve"> 5.08,2</t>
  </si>
  <si>
    <t xml:space="preserve"> 2.04,0</t>
  </si>
  <si>
    <t xml:space="preserve"> 9.03,0</t>
  </si>
  <si>
    <t>+ 1.25,9</t>
  </si>
  <si>
    <t xml:space="preserve"> 5.10,0</t>
  </si>
  <si>
    <t xml:space="preserve"> 2.04,4</t>
  </si>
  <si>
    <t xml:space="preserve"> 9.09,8</t>
  </si>
  <si>
    <t>+ 1.32,7</t>
  </si>
  <si>
    <t xml:space="preserve"> 1.54,0</t>
  </si>
  <si>
    <t xml:space="preserve"> 5.00,4</t>
  </si>
  <si>
    <t xml:space="preserve">  54/4</t>
  </si>
  <si>
    <t xml:space="preserve">  57/14</t>
  </si>
  <si>
    <t xml:space="preserve">  41/12</t>
  </si>
  <si>
    <t xml:space="preserve">  53/5</t>
  </si>
  <si>
    <t xml:space="preserve"> 4.56,6</t>
  </si>
  <si>
    <t xml:space="preserve"> 2.00,5</t>
  </si>
  <si>
    <t xml:space="preserve"> 8.46,1</t>
  </si>
  <si>
    <t xml:space="preserve">  52/3</t>
  </si>
  <si>
    <t>+ 1.09,0</t>
  </si>
  <si>
    <t xml:space="preserve"> 4.57,8</t>
  </si>
  <si>
    <t xml:space="preserve"> 2.00,2</t>
  </si>
  <si>
    <t xml:space="preserve"> 8.46,2</t>
  </si>
  <si>
    <t xml:space="preserve">  53/4</t>
  </si>
  <si>
    <t>+ 1.09,1</t>
  </si>
  <si>
    <t xml:space="preserve"> 52/3</t>
  </si>
  <si>
    <t xml:space="preserve"> 53/4</t>
  </si>
  <si>
    <t xml:space="preserve"> 54/4</t>
  </si>
  <si>
    <t xml:space="preserve"> 1.53,9</t>
  </si>
  <si>
    <t xml:space="preserve"> 4.55,0</t>
  </si>
  <si>
    <t xml:space="preserve"> 8.52,2</t>
  </si>
  <si>
    <t>+ 1.15,1</t>
  </si>
  <si>
    <t xml:space="preserve"> 55/8</t>
  </si>
  <si>
    <t xml:space="preserve">  51/8</t>
  </si>
  <si>
    <t xml:space="preserve"> 56/5</t>
  </si>
  <si>
    <t xml:space="preserve"> 1.55,1</t>
  </si>
  <si>
    <t xml:space="preserve"> 4.58,4</t>
  </si>
  <si>
    <t xml:space="preserve"> 2.05,5</t>
  </si>
  <si>
    <t xml:space="preserve"> 8.59,0</t>
  </si>
  <si>
    <t xml:space="preserve">  55/5</t>
  </si>
  <si>
    <t>+ 1.21,9</t>
  </si>
  <si>
    <t xml:space="preserve"> 5.08,0</t>
  </si>
  <si>
    <t xml:space="preserve"> 2.03,7</t>
  </si>
  <si>
    <t xml:space="preserve"> 9.04,3</t>
  </si>
  <si>
    <t>+ 1.27,2</t>
  </si>
  <si>
    <t xml:space="preserve"> 4.58,6</t>
  </si>
  <si>
    <t xml:space="preserve"> 2.06,9</t>
  </si>
  <si>
    <t xml:space="preserve"> 9.04,8</t>
  </si>
  <si>
    <t xml:space="preserve">  56/5</t>
  </si>
  <si>
    <t>+ 1.27,7</t>
  </si>
  <si>
    <t xml:space="preserve"> 1.57,1</t>
  </si>
  <si>
    <t xml:space="preserve"> 5.03,0</t>
  </si>
  <si>
    <t xml:space="preserve"> 2.22,0</t>
  </si>
  <si>
    <t xml:space="preserve"> 9.22,1</t>
  </si>
  <si>
    <t>+ 1.45,0</t>
  </si>
  <si>
    <t xml:space="preserve">  59/6</t>
  </si>
  <si>
    <t xml:space="preserve">  60/5</t>
  </si>
  <si>
    <t xml:space="preserve">  54/7</t>
  </si>
  <si>
    <t xml:space="preserve"> 1.56,4</t>
  </si>
  <si>
    <t xml:space="preserve"> 5.03,7</t>
  </si>
  <si>
    <t xml:space="preserve"> 2.02,6</t>
  </si>
  <si>
    <t xml:space="preserve"> 9.02,7</t>
  </si>
  <si>
    <t xml:space="preserve">  64/6</t>
  </si>
  <si>
    <t>+ 1.25,6</t>
  </si>
  <si>
    <t xml:space="preserve"> 5.15,5</t>
  </si>
  <si>
    <t xml:space="preserve"> 2.06,4</t>
  </si>
  <si>
    <t xml:space="preserve"> 9.16,0</t>
  </si>
  <si>
    <t>+ 1.38,9</t>
  </si>
  <si>
    <t xml:space="preserve"> 5.14,6</t>
  </si>
  <si>
    <t xml:space="preserve"> 2.06,1</t>
  </si>
  <si>
    <t xml:space="preserve"> 9.19,4</t>
  </si>
  <si>
    <t xml:space="preserve">  66/8</t>
  </si>
  <si>
    <t xml:space="preserve">  63/6</t>
  </si>
  <si>
    <t>+ 1.42,3</t>
  </si>
  <si>
    <t xml:space="preserve">  65/11</t>
  </si>
  <si>
    <t xml:space="preserve"> 2.01,4</t>
  </si>
  <si>
    <t xml:space="preserve"> 5.31,9</t>
  </si>
  <si>
    <t xml:space="preserve"> 2.10,1</t>
  </si>
  <si>
    <t xml:space="preserve"> 9.43,4</t>
  </si>
  <si>
    <t xml:space="preserve">  70/4</t>
  </si>
  <si>
    <t xml:space="preserve">  68/3</t>
  </si>
  <si>
    <t>+ 2.06,3</t>
  </si>
  <si>
    <t xml:space="preserve"> 5.34,0</t>
  </si>
  <si>
    <t xml:space="preserve"> 2.09,2</t>
  </si>
  <si>
    <t xml:space="preserve"> 2.00</t>
  </si>
  <si>
    <t>11.41,9</t>
  </si>
  <si>
    <t xml:space="preserve">  67/3</t>
  </si>
  <si>
    <t xml:space="preserve">  69/4</t>
  </si>
  <si>
    <t>+ 4.04,8</t>
  </si>
  <si>
    <t xml:space="preserve">  21/11</t>
  </si>
  <si>
    <t xml:space="preserve">  18/2</t>
  </si>
  <si>
    <t xml:space="preserve">  23/3</t>
  </si>
  <si>
    <t xml:space="preserve">  44/5</t>
  </si>
  <si>
    <t xml:space="preserve">  30/1</t>
  </si>
  <si>
    <t xml:space="preserve">  55/8</t>
  </si>
  <si>
    <t xml:space="preserve">  63/4</t>
  </si>
  <si>
    <t xml:space="preserve">  46/14</t>
  </si>
  <si>
    <t xml:space="preserve">  44/13</t>
  </si>
  <si>
    <t xml:space="preserve">  28/4</t>
  </si>
  <si>
    <t xml:space="preserve">  52/15</t>
  </si>
  <si>
    <t xml:space="preserve">  49/4</t>
  </si>
  <si>
    <t xml:space="preserve">  57/7</t>
  </si>
  <si>
    <t xml:space="preserve">  36/5</t>
  </si>
  <si>
    <t xml:space="preserve">  54/5</t>
  </si>
  <si>
    <t xml:space="preserve">  45/2</t>
  </si>
  <si>
    <t xml:space="preserve">  57/9</t>
  </si>
  <si>
    <t xml:space="preserve">  61/6</t>
  </si>
  <si>
    <t xml:space="preserve">  72/5</t>
  </si>
  <si>
    <t xml:space="preserve">  66/7</t>
  </si>
  <si>
    <t xml:space="preserve">  57/5</t>
  </si>
  <si>
    <t xml:space="preserve">  65/10</t>
  </si>
  <si>
    <t xml:space="preserve">  55/7</t>
  </si>
  <si>
    <t xml:space="preserve">  56/6</t>
  </si>
  <si>
    <t xml:space="preserve">  52/4</t>
  </si>
  <si>
    <t xml:space="preserve"> 57/6</t>
  </si>
  <si>
    <t xml:space="preserve"> 1.44,9</t>
  </si>
  <si>
    <t xml:space="preserve"> 5.09,8</t>
  </si>
  <si>
    <t xml:space="preserve"> 2.00,4</t>
  </si>
  <si>
    <t xml:space="preserve"> 8.55,1</t>
  </si>
  <si>
    <t>+ 1.18,0</t>
  </si>
  <si>
    <t xml:space="preserve"> 58/5</t>
  </si>
  <si>
    <t xml:space="preserve"> 59/9</t>
  </si>
  <si>
    <t xml:space="preserve">  62/9</t>
  </si>
  <si>
    <t xml:space="preserve">  62/10</t>
  </si>
  <si>
    <t xml:space="preserve"> 60/6</t>
  </si>
  <si>
    <t xml:space="preserve">  75/6</t>
  </si>
  <si>
    <t xml:space="preserve"> 61/10</t>
  </si>
  <si>
    <t xml:space="preserve">  60/10</t>
  </si>
  <si>
    <t xml:space="preserve"> 62/8</t>
  </si>
  <si>
    <t xml:space="preserve">  60/8</t>
  </si>
  <si>
    <t xml:space="preserve">  64/8</t>
  </si>
  <si>
    <t xml:space="preserve">  59/8</t>
  </si>
  <si>
    <t xml:space="preserve"> 63/7</t>
  </si>
  <si>
    <t xml:space="preserve">  80/12</t>
  </si>
  <si>
    <t xml:space="preserve">  68/9</t>
  </si>
  <si>
    <t xml:space="preserve"> 64/1</t>
  </si>
  <si>
    <t xml:space="preserve">  71/5</t>
  </si>
  <si>
    <t xml:space="preserve">  67/1</t>
  </si>
  <si>
    <t xml:space="preserve">  62/1</t>
  </si>
  <si>
    <t xml:space="preserve"> 65/2</t>
  </si>
  <si>
    <t xml:space="preserve"> 9.11,4</t>
  </si>
  <si>
    <t xml:space="preserve">  51/1</t>
  </si>
  <si>
    <t xml:space="preserve">  71/3</t>
  </si>
  <si>
    <t xml:space="preserve">  63/2</t>
  </si>
  <si>
    <t>+ 1.34,3</t>
  </si>
  <si>
    <t xml:space="preserve"> 66/3</t>
  </si>
  <si>
    <t xml:space="preserve"> 67/8</t>
  </si>
  <si>
    <t xml:space="preserve">  78/11</t>
  </si>
  <si>
    <t xml:space="preserve">  69/9</t>
  </si>
  <si>
    <t xml:space="preserve"> 68/11</t>
  </si>
  <si>
    <t xml:space="preserve">  76/11</t>
  </si>
  <si>
    <t xml:space="preserve">  61/9</t>
  </si>
  <si>
    <t xml:space="preserve">  79/11</t>
  </si>
  <si>
    <t xml:space="preserve"> 69/7</t>
  </si>
  <si>
    <t xml:space="preserve"> 5.15,3</t>
  </si>
  <si>
    <t xml:space="preserve"> 2.09,3</t>
  </si>
  <si>
    <t xml:space="preserve"> 9.24,6</t>
  </si>
  <si>
    <t xml:space="preserve">  81/7</t>
  </si>
  <si>
    <t xml:space="preserve">  70/7</t>
  </si>
  <si>
    <t xml:space="preserve">  71/7</t>
  </si>
  <si>
    <t>+ 1.47,5</t>
  </si>
  <si>
    <t xml:space="preserve"> 70/9</t>
  </si>
  <si>
    <t xml:space="preserve"> 1.55,6</t>
  </si>
  <si>
    <t xml:space="preserve"> 5.25,4</t>
  </si>
  <si>
    <t xml:space="preserve"> 9.26,5</t>
  </si>
  <si>
    <t xml:space="preserve">  73/9</t>
  </si>
  <si>
    <t xml:space="preserve">  74/11</t>
  </si>
  <si>
    <t xml:space="preserve">  63/7</t>
  </si>
  <si>
    <t>+ 1.49,4</t>
  </si>
  <si>
    <t xml:space="preserve"> 71/10</t>
  </si>
  <si>
    <t xml:space="preserve"> 5.18,0</t>
  </si>
  <si>
    <t xml:space="preserve"> 2.12,8</t>
  </si>
  <si>
    <t xml:space="preserve"> 9.26,9</t>
  </si>
  <si>
    <t xml:space="preserve">  74/10</t>
  </si>
  <si>
    <t xml:space="preserve">  73/10</t>
  </si>
  <si>
    <t>+ 1.49,8</t>
  </si>
  <si>
    <t xml:space="preserve"> 72/4</t>
  </si>
  <si>
    <t xml:space="preserve">  82/7</t>
  </si>
  <si>
    <t xml:space="preserve">  77/6</t>
  </si>
  <si>
    <t xml:space="preserve">  72/6</t>
  </si>
  <si>
    <t xml:space="preserve"> 73/1</t>
  </si>
  <si>
    <t xml:space="preserve"> 2.10,4</t>
  </si>
  <si>
    <t xml:space="preserve"> 5.31,1</t>
  </si>
  <si>
    <t xml:space="preserve"> 2.20,0</t>
  </si>
  <si>
    <t>10.01,5</t>
  </si>
  <si>
    <t xml:space="preserve">  86/1</t>
  </si>
  <si>
    <t xml:space="preserve">  76/1</t>
  </si>
  <si>
    <t>+ 2.24,4</t>
  </si>
  <si>
    <t xml:space="preserve"> 74/5</t>
  </si>
  <si>
    <t xml:space="preserve"> 2.05,0</t>
  </si>
  <si>
    <t xml:space="preserve"> 5.12,2</t>
  </si>
  <si>
    <t xml:space="preserve"> 2.57,1</t>
  </si>
  <si>
    <t>10.14,3</t>
  </si>
  <si>
    <t xml:space="preserve">  84/9</t>
  </si>
  <si>
    <t xml:space="preserve">  68/2</t>
  </si>
  <si>
    <t xml:space="preserve">  81/9</t>
  </si>
  <si>
    <t>+ 2.37,2</t>
  </si>
  <si>
    <t xml:space="preserve"> 75/11</t>
  </si>
  <si>
    <t xml:space="preserve"> 5.51,6</t>
  </si>
  <si>
    <t xml:space="preserve"> 2.15,2</t>
  </si>
  <si>
    <t>10.16,1</t>
  </si>
  <si>
    <t xml:space="preserve">  85/13</t>
  </si>
  <si>
    <t>+ 2.39,0</t>
  </si>
  <si>
    <t xml:space="preserve"> 76/2</t>
  </si>
  <si>
    <t xml:space="preserve"> 2.15,8</t>
  </si>
  <si>
    <t xml:space="preserve"> 5.46,5</t>
  </si>
  <si>
    <t xml:space="preserve"> 2.21,1</t>
  </si>
  <si>
    <t>10.23,4</t>
  </si>
  <si>
    <t xml:space="preserve">  87/2</t>
  </si>
  <si>
    <t xml:space="preserve">  79/2</t>
  </si>
  <si>
    <t xml:space="preserve">  77/2</t>
  </si>
  <si>
    <t>+ 2.46,3</t>
  </si>
  <si>
    <t xml:space="preserve"> 77/6</t>
  </si>
  <si>
    <t xml:space="preserve"> 2.02,0</t>
  </si>
  <si>
    <t xml:space="preserve"> 6.03,4</t>
  </si>
  <si>
    <t xml:space="preserve"> 2.19,8</t>
  </si>
  <si>
    <t>10.25,2</t>
  </si>
  <si>
    <t xml:space="preserve">  83/8</t>
  </si>
  <si>
    <t xml:space="preserve">  82/8</t>
  </si>
  <si>
    <t xml:space="preserve">  75/7</t>
  </si>
  <si>
    <t>+ 2.48,1</t>
  </si>
  <si>
    <t xml:space="preserve"> 78/7</t>
  </si>
  <si>
    <t xml:space="preserve"> 1.54,3</t>
  </si>
  <si>
    <t xml:space="preserve"> 5.25,5</t>
  </si>
  <si>
    <t xml:space="preserve"> 2.08,0</t>
  </si>
  <si>
    <t xml:space="preserve"> 1.00</t>
  </si>
  <si>
    <t>10.27,8</t>
  </si>
  <si>
    <t xml:space="preserve">  75/5</t>
  </si>
  <si>
    <t>+ 2.50,7</t>
  </si>
  <si>
    <t xml:space="preserve"> 79/3</t>
  </si>
  <si>
    <t xml:space="preserve"> 2.18,8</t>
  </si>
  <si>
    <t xml:space="preserve"> 5.55,8</t>
  </si>
  <si>
    <t>10.35,7</t>
  </si>
  <si>
    <t xml:space="preserve">  88/3</t>
  </si>
  <si>
    <t xml:space="preserve">  81/3</t>
  </si>
  <si>
    <t>+ 2.58,6</t>
  </si>
  <si>
    <t xml:space="preserve">  78/6</t>
  </si>
  <si>
    <t xml:space="preserve">  78/7</t>
  </si>
  <si>
    <t xml:space="preserve">  70/5</t>
  </si>
  <si>
    <t xml:space="preserve"> 1.51,5</t>
  </si>
  <si>
    <t xml:space="preserve"> 6.32,5</t>
  </si>
  <si>
    <t xml:space="preserve"> 2.25,3</t>
  </si>
  <si>
    <t xml:space="preserve"> 4.50</t>
  </si>
  <si>
    <t>15.39,3</t>
  </si>
  <si>
    <t xml:space="preserve">  58/2</t>
  </si>
  <si>
    <t xml:space="preserve">  83/9</t>
  </si>
  <si>
    <t xml:space="preserve">  80/8</t>
  </si>
  <si>
    <t>+ 8.02,2</t>
  </si>
  <si>
    <t xml:space="preserve"> 1.53,6</t>
  </si>
  <si>
    <t>GEARBOX</t>
  </si>
  <si>
    <t xml:space="preserve">  57/6</t>
  </si>
  <si>
    <t xml:space="preserve">  67/8</t>
  </si>
  <si>
    <t xml:space="preserve">  60/7</t>
  </si>
  <si>
    <t xml:space="preserve"> 1.40,0</t>
  </si>
  <si>
    <t xml:space="preserve"> 1.51,9</t>
  </si>
  <si>
    <t>REAR AXLE</t>
  </si>
  <si>
    <t xml:space="preserve">  59/16</t>
  </si>
  <si>
    <t xml:space="preserve">  77/12</t>
  </si>
  <si>
    <t xml:space="preserve"> 2.25,5</t>
  </si>
  <si>
    <t xml:space="preserve">  89/4</t>
  </si>
  <si>
    <t>DNS</t>
  </si>
  <si>
    <t>SS1</t>
  </si>
  <si>
    <t>Lauluväljak</t>
  </si>
  <si>
    <t xml:space="preserve">  60.70 km/h</t>
  </si>
  <si>
    <t xml:space="preserve">  59.94 km/h</t>
  </si>
  <si>
    <t xml:space="preserve">  58.01 km/h</t>
  </si>
  <si>
    <t xml:space="preserve">  55.87 km/h</t>
  </si>
  <si>
    <t xml:space="preserve">  53.58 km/h</t>
  </si>
  <si>
    <t xml:space="preserve">  54.29 km/h</t>
  </si>
  <si>
    <t xml:space="preserve">  57.09 km/h</t>
  </si>
  <si>
    <t xml:space="preserve">  54.65 km/h</t>
  </si>
  <si>
    <t xml:space="preserve">  54.91 km/h</t>
  </si>
  <si>
    <t xml:space="preserve">  52.17 km/h</t>
  </si>
  <si>
    <t xml:space="preserve">  44.17 km/h</t>
  </si>
  <si>
    <t xml:space="preserve"> 1.60 km</t>
  </si>
  <si>
    <t xml:space="preserve">  2 Gross/Mōlder</t>
  </si>
  <si>
    <t xml:space="preserve">  3 Lukyanuk/Arnautov</t>
  </si>
  <si>
    <t xml:space="preserve"> 14 Vierimaa/McNiven</t>
  </si>
  <si>
    <t xml:space="preserve"> 17 Kangur/Ots</t>
  </si>
  <si>
    <t xml:space="preserve"> 21 Siniorg/Laos</t>
  </si>
  <si>
    <t xml:space="preserve"> 24 Pärn/Järveoja</t>
  </si>
  <si>
    <t xml:space="preserve"> 20 Lotvinov/Shevtsov</t>
  </si>
  <si>
    <t xml:space="preserve"> 30 Pohl/Raid</t>
  </si>
  <si>
    <t xml:space="preserve"> 86 Rodendau/Rahu</t>
  </si>
  <si>
    <t xml:space="preserve"> 87 Franke/Sivous</t>
  </si>
  <si>
    <t xml:space="preserve"> 94 Niinemets/Allika</t>
  </si>
  <si>
    <t>SS2</t>
  </si>
  <si>
    <t>Ruila</t>
  </si>
  <si>
    <t xml:space="preserve"> 100.52 km/h</t>
  </si>
  <si>
    <t xml:space="preserve"> 101.19 km/h</t>
  </si>
  <si>
    <t xml:space="preserve">  98.89 km/h</t>
  </si>
  <si>
    <t xml:space="preserve">  93.99 km/h</t>
  </si>
  <si>
    <t xml:space="preserve">  91.64 km/h</t>
  </si>
  <si>
    <t xml:space="preserve">  90.06 km/h</t>
  </si>
  <si>
    <t xml:space="preserve">  94.93 km/h</t>
  </si>
  <si>
    <t xml:space="preserve">  92.60 km/h</t>
  </si>
  <si>
    <t xml:space="preserve">  88.17 km/h</t>
  </si>
  <si>
    <t xml:space="preserve">  82.68 km/h</t>
  </si>
  <si>
    <t xml:space="preserve">  77.41 km/h</t>
  </si>
  <si>
    <t xml:space="preserve"> 7.12 km</t>
  </si>
  <si>
    <t xml:space="preserve">  1 Tänak/Järveoja</t>
  </si>
  <si>
    <t xml:space="preserve"> 10 Hiltunen/Suominen</t>
  </si>
  <si>
    <t xml:space="preserve"> 19 Ahu/Ahu</t>
  </si>
  <si>
    <t xml:space="preserve"> 34 Soe/Pihlas</t>
  </si>
  <si>
    <t xml:space="preserve"> 67 Jalakas/Laipaik</t>
  </si>
  <si>
    <t>SS3</t>
  </si>
  <si>
    <t>Laitse</t>
  </si>
  <si>
    <t xml:space="preserve">  70.52 km/h</t>
  </si>
  <si>
    <t xml:space="preserve">  69.29 km/h</t>
  </si>
  <si>
    <t xml:space="preserve">  67.02 km/h</t>
  </si>
  <si>
    <t xml:space="preserve">  65.23 km/h</t>
  </si>
  <si>
    <t xml:space="preserve">  64.78 km/h</t>
  </si>
  <si>
    <t xml:space="preserve">  63.69 km/h</t>
  </si>
  <si>
    <t xml:space="preserve">  67.14 km/h</t>
  </si>
  <si>
    <t xml:space="preserve">  64.29 km/h</t>
  </si>
  <si>
    <t xml:space="preserve">  62.79 km/h</t>
  </si>
  <si>
    <t xml:space="preserve">  60.77 km/h</t>
  </si>
  <si>
    <t xml:space="preserve">  54.00 km/h</t>
  </si>
  <si>
    <t xml:space="preserve"> 2.10 km</t>
  </si>
  <si>
    <t xml:space="preserve">  4 Kōrge/Pints</t>
  </si>
  <si>
    <t xml:space="preserve"> 12 Shaymiev/Tsvetkov</t>
  </si>
  <si>
    <t xml:space="preserve"> 28 Rohtmets/Hell</t>
  </si>
  <si>
    <t xml:space="preserve"> 41 Kuutok/Bergmann</t>
  </si>
  <si>
    <t xml:space="preserve"> 80/12</t>
  </si>
  <si>
    <t xml:space="preserve"> 4.00,4</t>
  </si>
  <si>
    <t>10.54,8</t>
  </si>
  <si>
    <t xml:space="preserve">  85/12</t>
  </si>
  <si>
    <t>+ 3.17,7</t>
  </si>
  <si>
    <t xml:space="preserve"> 81/8</t>
  </si>
  <si>
    <t xml:space="preserve"> 82/15</t>
  </si>
  <si>
    <t xml:space="preserve"> 9.13,3</t>
  </si>
  <si>
    <t xml:space="preserve"> 3.49,1</t>
  </si>
  <si>
    <t>14.42,4</t>
  </si>
  <si>
    <t xml:space="preserve">  84/15</t>
  </si>
  <si>
    <t xml:space="preserve">  83/15</t>
  </si>
  <si>
    <t>+ 7.05,3</t>
  </si>
  <si>
    <t xml:space="preserve"> 83/6</t>
  </si>
  <si>
    <t xml:space="preserve"> 9.15,0</t>
  </si>
  <si>
    <t xml:space="preserve"> 3.47,2</t>
  </si>
  <si>
    <t>14.50,6</t>
  </si>
  <si>
    <t xml:space="preserve">  85/6</t>
  </si>
  <si>
    <t xml:space="preserve">  82/6</t>
  </si>
  <si>
    <t>+ 7.13,5</t>
  </si>
  <si>
    <t xml:space="preserve"> 84/12</t>
  </si>
  <si>
    <t xml:space="preserve"> 9.36,8</t>
  </si>
  <si>
    <t xml:space="preserve"> 3.57,6</t>
  </si>
  <si>
    <t>15.32,4</t>
  </si>
  <si>
    <t xml:space="preserve">  86/12</t>
  </si>
  <si>
    <t xml:space="preserve">  84/12</t>
  </si>
  <si>
    <t>+ 7.55,3</t>
  </si>
  <si>
    <t xml:space="preserve"> 85/9</t>
  </si>
  <si>
    <t xml:space="preserve"> 86/13</t>
  </si>
  <si>
    <t xml:space="preserve"> 9.50,7</t>
  </si>
  <si>
    <t>15.40,8</t>
  </si>
  <si>
    <t xml:space="preserve">  87/13</t>
  </si>
  <si>
    <t>+ 8.03,7</t>
  </si>
  <si>
    <t xml:space="preserve"> 87/4</t>
  </si>
  <si>
    <t>10.31,1</t>
  </si>
  <si>
    <t xml:space="preserve"> 4.20,0</t>
  </si>
  <si>
    <t>17.16,6</t>
  </si>
  <si>
    <t xml:space="preserve">  88/4</t>
  </si>
  <si>
    <t>+ 9.39,5</t>
  </si>
  <si>
    <t xml:space="preserve"> 88/10</t>
  </si>
  <si>
    <t xml:space="preserve"> 3.50,4</t>
  </si>
  <si>
    <t>10.10,0</t>
  </si>
  <si>
    <t xml:space="preserve"> 4.04,4</t>
  </si>
  <si>
    <t>18.04,8</t>
  </si>
  <si>
    <t xml:space="preserve">  90/10</t>
  </si>
  <si>
    <t xml:space="preserve">  88/10</t>
  </si>
  <si>
    <t xml:space="preserve">  87/10</t>
  </si>
  <si>
    <t>+10.27,7</t>
  </si>
  <si>
    <t xml:space="preserve"> 82</t>
  </si>
  <si>
    <t>TC3</t>
  </si>
  <si>
    <t>17 min. late</t>
  </si>
  <si>
    <t xml:space="preserve"> 2.50</t>
  </si>
  <si>
    <t>2 min. early</t>
  </si>
  <si>
    <t>1 min. early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</si>
  <si>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</si>
  <si>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</si>
  <si>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</si>
  <si>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</si>
  <si>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</si>
  <si>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</si>
  <si>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</si>
  <si>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</si>
  <si>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</si>
  <si>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</si>
  <si>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</si>
  <si>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</si>
  <si>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</si>
  <si>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</si>
  <si>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</si>
  <si>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</si>
  <si>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</si>
  <si>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</si>
  <si>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</si>
  <si>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</si>
  <si>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</si>
  <si>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</si>
  <si>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</si>
  <si>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</si>
  <si>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</si>
  <si>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</si>
  <si>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</si>
  <si>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</si>
  <si>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</si>
  <si>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</si>
  <si>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</si>
  <si>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</si>
  <si>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</si>
  <si>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</si>
  <si>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</si>
  <si>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</si>
  <si>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</si>
  <si>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</si>
  <si>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</si>
  <si>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</si>
  <si>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</si>
  <si>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</si>
  <si>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</si>
  <si>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</si>
  <si>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</si>
  <si>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</si>
  <si>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</si>
  <si>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</si>
  <si>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</si>
  <si>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</si>
  <si>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</si>
  <si>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</si>
  <si>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</si>
  <si>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</si>
  <si>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</si>
  <si>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</si>
  <si>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</si>
  <si>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</si>
  <si>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</si>
  <si>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</si>
  <si>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</si>
  <si>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</si>
  <si>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</si>
  <si>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</si>
  <si>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</si>
  <si>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</si>
  <si>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</si>
  <si>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</si>
  <si>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</si>
  <si>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</si>
  <si>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</si>
  <si>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</si>
  <si>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</si>
  <si>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</si>
  <si>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</si>
  <si>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</si>
  <si>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</si>
  <si>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</si>
  <si>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</si>
  <si>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</si>
  <si>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</si>
  <si>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</si>
  <si>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</si>
  <si>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9:54</t>
  </si>
  <si>
    <t xml:space="preserve"> 9:55</t>
  </si>
  <si>
    <t xml:space="preserve"> 9:56</t>
  </si>
  <si>
    <t xml:space="preserve"> 9:57</t>
  </si>
  <si>
    <t xml:space="preserve">   9</t>
  </si>
  <si>
    <t>SS1F</t>
  </si>
  <si>
    <t xml:space="preserve">  36</t>
  </si>
  <si>
    <t xml:space="preserve">  53</t>
  </si>
  <si>
    <t>SS2F</t>
  </si>
  <si>
    <t xml:space="preserve">  79</t>
  </si>
  <si>
    <t>ENGINE</t>
  </si>
  <si>
    <t>SS3F</t>
  </si>
  <si>
    <t xml:space="preserve"> 3.33,0</t>
  </si>
  <si>
    <t xml:space="preserve"> 5.46,8</t>
  </si>
  <si>
    <t xml:space="preserve">   4/1</t>
  </si>
  <si>
    <t xml:space="preserve"> 3.30,6</t>
  </si>
  <si>
    <t xml:space="preserve"> 5.52,3</t>
  </si>
  <si>
    <t xml:space="preserve"> 3.31,4</t>
  </si>
  <si>
    <t xml:space="preserve"> 5.50,6</t>
  </si>
  <si>
    <t xml:space="preserve">   3/3</t>
  </si>
  <si>
    <t xml:space="preserve"> 3.31,3</t>
  </si>
  <si>
    <t xml:space="preserve"> 5.52,8</t>
  </si>
  <si>
    <t xml:space="preserve">   2/2</t>
  </si>
  <si>
    <t xml:space="preserve"> 3.34,2</t>
  </si>
  <si>
    <t xml:space="preserve"> 6.00,3</t>
  </si>
  <si>
    <t xml:space="preserve"> 3.36,2</t>
  </si>
  <si>
    <t xml:space="preserve"> 5.57,3</t>
  </si>
  <si>
    <t xml:space="preserve">   9/8</t>
  </si>
  <si>
    <t xml:space="preserve"> 3.33,7</t>
  </si>
  <si>
    <t xml:space="preserve"> 5.55,6</t>
  </si>
  <si>
    <t xml:space="preserve"> 3.34,4</t>
  </si>
  <si>
    <t xml:space="preserve"> 6.02,0</t>
  </si>
  <si>
    <t xml:space="preserve"> 3.34,9</t>
  </si>
  <si>
    <t xml:space="preserve"> 6.03,7</t>
  </si>
  <si>
    <t xml:space="preserve">  11/9</t>
  </si>
  <si>
    <t xml:space="preserve"> 3.41,3</t>
  </si>
  <si>
    <t xml:space="preserve"> 6.05,6</t>
  </si>
  <si>
    <t>+ 0.53,5</t>
  </si>
  <si>
    <t xml:space="preserve"> 3.40,2</t>
  </si>
  <si>
    <t xml:space="preserve"> 6.10,1</t>
  </si>
  <si>
    <t xml:space="preserve">  13/2</t>
  </si>
  <si>
    <t xml:space="preserve"> 3.42,8</t>
  </si>
  <si>
    <t xml:space="preserve"> 6.02,4</t>
  </si>
  <si>
    <t xml:space="preserve">  20/10</t>
  </si>
  <si>
    <t xml:space="preserve"> 13/2</t>
  </si>
  <si>
    <t xml:space="preserve"> 3.38,8</t>
  </si>
  <si>
    <t xml:space="preserve"> 6.05,4</t>
  </si>
  <si>
    <t xml:space="preserve">  11/2</t>
  </si>
  <si>
    <t xml:space="preserve"> 3.42,5</t>
  </si>
  <si>
    <t xml:space="preserve"> 6.08,1</t>
  </si>
  <si>
    <t xml:space="preserve"> 3.37,0</t>
  </si>
  <si>
    <t xml:space="preserve"> 6.07,1</t>
  </si>
  <si>
    <t xml:space="preserve"> 3.44,6</t>
  </si>
  <si>
    <t xml:space="preserve"> 6.02,7</t>
  </si>
  <si>
    <t xml:space="preserve"> 17/3</t>
  </si>
  <si>
    <t xml:space="preserve"> 3.39,5</t>
  </si>
  <si>
    <t xml:space="preserve">  12/1</t>
  </si>
  <si>
    <t xml:space="preserve"> 6.14,0</t>
  </si>
  <si>
    <t xml:space="preserve"> 3.42,2</t>
  </si>
  <si>
    <t xml:space="preserve"> 6.11,8</t>
  </si>
  <si>
    <t xml:space="preserve">  21/3</t>
  </si>
  <si>
    <t xml:space="preserve"> 3.42,7</t>
  </si>
  <si>
    <t xml:space="preserve"> 6.11,4</t>
  </si>
  <si>
    <t xml:space="preserve"> 3.41,1</t>
  </si>
  <si>
    <t xml:space="preserve"> 6.07,6</t>
  </si>
  <si>
    <t xml:space="preserve">  14/9</t>
  </si>
  <si>
    <t xml:space="preserve">  17/10</t>
  </si>
  <si>
    <t xml:space="preserve"> 3.55,9</t>
  </si>
  <si>
    <t xml:space="preserve"> 6.07,2</t>
  </si>
  <si>
    <t xml:space="preserve">  16/1</t>
  </si>
  <si>
    <t>MEDICAL</t>
  </si>
  <si>
    <t xml:space="preserve">  26/4</t>
  </si>
  <si>
    <t xml:space="preserve"> 3.43,9</t>
  </si>
  <si>
    <t xml:space="preserve"> 6.12,5</t>
  </si>
  <si>
    <t xml:space="preserve"> 3.41,8</t>
  </si>
  <si>
    <t xml:space="preserve"> 6.10,6</t>
  </si>
  <si>
    <t xml:space="preserve">  16/10</t>
  </si>
  <si>
    <t xml:space="preserve">  20/11</t>
  </si>
  <si>
    <t xml:space="preserve"> 3.44,7</t>
  </si>
  <si>
    <t xml:space="preserve">  24/2</t>
  </si>
  <si>
    <t xml:space="preserve"> 25/1</t>
  </si>
  <si>
    <t xml:space="preserve"> 26/2</t>
  </si>
  <si>
    <t xml:space="preserve"> 3.48,1</t>
  </si>
  <si>
    <t xml:space="preserve"> 6.14,3</t>
  </si>
  <si>
    <t xml:space="preserve">  26/1</t>
  </si>
  <si>
    <t xml:space="preserve">  27/3</t>
  </si>
  <si>
    <t xml:space="preserve"> 3.45,7</t>
  </si>
  <si>
    <t xml:space="preserve"> 6.15,4</t>
  </si>
  <si>
    <t xml:space="preserve">  25/5</t>
  </si>
  <si>
    <t xml:space="preserve"> 3.48,4</t>
  </si>
  <si>
    <t xml:space="preserve"> 3.52,4</t>
  </si>
  <si>
    <t xml:space="preserve"> 3.51,4</t>
  </si>
  <si>
    <t xml:space="preserve"> 6.14,8</t>
  </si>
  <si>
    <t xml:space="preserve">  28/1</t>
  </si>
  <si>
    <t xml:space="preserve"> 3.48,2</t>
  </si>
  <si>
    <t xml:space="preserve"> 6.38,4</t>
  </si>
  <si>
    <t xml:space="preserve">  18/4</t>
  </si>
  <si>
    <t xml:space="preserve">  25/4</t>
  </si>
  <si>
    <t xml:space="preserve">  21/4</t>
  </si>
  <si>
    <t xml:space="preserve">  22/3</t>
  </si>
  <si>
    <t xml:space="preserve">  15/9</t>
  </si>
  <si>
    <t xml:space="preserve"> 3.38,2</t>
  </si>
  <si>
    <t xml:space="preserve"> 6.08,8</t>
  </si>
  <si>
    <t xml:space="preserve">  23/5</t>
  </si>
  <si>
    <t xml:space="preserve">  26/5</t>
  </si>
  <si>
    <t xml:space="preserve">  25/2</t>
  </si>
  <si>
    <t xml:space="preserve">  22/2</t>
  </si>
  <si>
    <t xml:space="preserve">  26/6</t>
  </si>
  <si>
    <t xml:space="preserve"> 29/3</t>
  </si>
  <si>
    <t xml:space="preserve">  39/5</t>
  </si>
  <si>
    <t xml:space="preserve">  26/3</t>
  </si>
  <si>
    <t xml:space="preserve"> 31/5</t>
  </si>
  <si>
    <t xml:space="preserve"> 6.13,2</t>
  </si>
  <si>
    <t xml:space="preserve"> 3.50,1</t>
  </si>
  <si>
    <t xml:space="preserve"> 6.11,5</t>
  </si>
  <si>
    <t xml:space="preserve">  32/4</t>
  </si>
  <si>
    <t xml:space="preserve">  35/2</t>
  </si>
  <si>
    <t xml:space="preserve">  31/1</t>
  </si>
  <si>
    <t xml:space="preserve"> 3.46,1</t>
  </si>
  <si>
    <t xml:space="preserve"> 6.19,1</t>
  </si>
  <si>
    <t xml:space="preserve">  27/12</t>
  </si>
  <si>
    <t xml:space="preserve">  35/12</t>
  </si>
  <si>
    <t xml:space="preserve"> 3.51,8</t>
  </si>
  <si>
    <t xml:space="preserve"> 6.18,0</t>
  </si>
  <si>
    <t xml:space="preserve">  36/2</t>
  </si>
  <si>
    <t xml:space="preserve">  34/1</t>
  </si>
  <si>
    <t xml:space="preserve"> 3.53,7</t>
  </si>
  <si>
    <t xml:space="preserve"> 6.24,1</t>
  </si>
  <si>
    <t xml:space="preserve"> 3.51,1</t>
  </si>
  <si>
    <t xml:space="preserve"> 6.26,2</t>
  </si>
  <si>
    <t xml:space="preserve"> 38/2</t>
  </si>
  <si>
    <t xml:space="preserve"> 3.50,2</t>
  </si>
  <si>
    <t xml:space="preserve"> 6.27,2</t>
  </si>
  <si>
    <t xml:space="preserve">  29/1</t>
  </si>
  <si>
    <t xml:space="preserve">  40/2</t>
  </si>
  <si>
    <t xml:space="preserve"> 6.32,8</t>
  </si>
  <si>
    <t xml:space="preserve"> 3.52,0</t>
  </si>
  <si>
    <t xml:space="preserve"> 6.39,3</t>
  </si>
  <si>
    <t xml:space="preserve">  30/4</t>
  </si>
  <si>
    <t xml:space="preserve">  31/5</t>
  </si>
  <si>
    <t xml:space="preserve">  41/5</t>
  </si>
  <si>
    <t xml:space="preserve">  37/3</t>
  </si>
  <si>
    <t xml:space="preserve">  32/1</t>
  </si>
  <si>
    <t xml:space="preserve"> 3.51,0</t>
  </si>
  <si>
    <t xml:space="preserve"> 6.12,8</t>
  </si>
  <si>
    <t xml:space="preserve">  35/1</t>
  </si>
  <si>
    <t xml:space="preserve"> 3.50,5</t>
  </si>
  <si>
    <t xml:space="preserve"> 6.21,4</t>
  </si>
  <si>
    <t xml:space="preserve">  42/3</t>
  </si>
  <si>
    <t xml:space="preserve">  45/4</t>
  </si>
  <si>
    <t xml:space="preserve"> 3.54,7</t>
  </si>
  <si>
    <t xml:space="preserve"> 6.22,6</t>
  </si>
  <si>
    <t xml:space="preserve">  38/7</t>
  </si>
  <si>
    <t xml:space="preserve"> 44/4</t>
  </si>
  <si>
    <t xml:space="preserve"> 3.53,9</t>
  </si>
  <si>
    <t xml:space="preserve"> 6.26,8</t>
  </si>
  <si>
    <t xml:space="preserve">  44/4</t>
  </si>
  <si>
    <t xml:space="preserve"> 3.53,3</t>
  </si>
  <si>
    <t xml:space="preserve"> 6.30,5</t>
  </si>
  <si>
    <t xml:space="preserve">  42/5</t>
  </si>
  <si>
    <t xml:space="preserve"> 3.54,8</t>
  </si>
  <si>
    <t xml:space="preserve"> 6.32,6</t>
  </si>
  <si>
    <t xml:space="preserve"> 3.54,1</t>
  </si>
  <si>
    <t xml:space="preserve"> 6.34,3</t>
  </si>
  <si>
    <t xml:space="preserve"> 3.57,3</t>
  </si>
  <si>
    <t xml:space="preserve"> 6.36,8</t>
  </si>
  <si>
    <t xml:space="preserve"> 4.04,0</t>
  </si>
  <si>
    <t xml:space="preserve"> 6.32,9</t>
  </si>
  <si>
    <t xml:space="preserve">  51/3</t>
  </si>
  <si>
    <t xml:space="preserve"> 4.03,3</t>
  </si>
  <si>
    <t xml:space="preserve"> 6.43,8</t>
  </si>
  <si>
    <t xml:space="preserve">  53/8</t>
  </si>
  <si>
    <t xml:space="preserve">  34/6</t>
  </si>
  <si>
    <t xml:space="preserve">  37/12</t>
  </si>
  <si>
    <t xml:space="preserve">  39/2</t>
  </si>
  <si>
    <t xml:space="preserve">  36/1</t>
  </si>
  <si>
    <t xml:space="preserve"> 6.14,9</t>
  </si>
  <si>
    <t xml:space="preserve">  33/2</t>
  </si>
  <si>
    <t xml:space="preserve">  51/7</t>
  </si>
  <si>
    <t xml:space="preserve">  40/8</t>
  </si>
  <si>
    <t xml:space="preserve">  44/2</t>
  </si>
  <si>
    <t xml:space="preserve"> 47/8</t>
  </si>
  <si>
    <t xml:space="preserve"> 6.20,9</t>
  </si>
  <si>
    <t xml:space="preserve">  45/5</t>
  </si>
  <si>
    <t xml:space="preserve">  52/7</t>
  </si>
  <si>
    <t xml:space="preserve"> 6.26,7</t>
  </si>
  <si>
    <t xml:space="preserve">  50/4</t>
  </si>
  <si>
    <t xml:space="preserve">  55/6</t>
  </si>
  <si>
    <t xml:space="preserve">  62/8</t>
  </si>
  <si>
    <t xml:space="preserve"> 3.53,2</t>
  </si>
  <si>
    <t xml:space="preserve"> 6.33,8</t>
  </si>
  <si>
    <t xml:space="preserve">  50/3</t>
  </si>
  <si>
    <t xml:space="preserve"> 3.52,5</t>
  </si>
  <si>
    <t xml:space="preserve"> 6.41,2</t>
  </si>
  <si>
    <t xml:space="preserve">  58/6</t>
  </si>
  <si>
    <t xml:space="preserve">  59/7</t>
  </si>
  <si>
    <t xml:space="preserve"> 4.03,4</t>
  </si>
  <si>
    <t xml:space="preserve"> 6.39,8</t>
  </si>
  <si>
    <t xml:space="preserve">  61/10</t>
  </si>
  <si>
    <t xml:space="preserve"> 4.01,5</t>
  </si>
  <si>
    <t xml:space="preserve"> 6.49,3</t>
  </si>
  <si>
    <t xml:space="preserve"> 4.00,2</t>
  </si>
  <si>
    <t xml:space="preserve"> 6.48,1</t>
  </si>
  <si>
    <t xml:space="preserve"> 4.02,5</t>
  </si>
  <si>
    <t xml:space="preserve"> 6.55,6</t>
  </si>
  <si>
    <t xml:space="preserve"> 4.05,4</t>
  </si>
  <si>
    <t xml:space="preserve"> 6.57,3</t>
  </si>
  <si>
    <t xml:space="preserve"> 62/7</t>
  </si>
  <si>
    <t xml:space="preserve"> 3.56,2</t>
  </si>
  <si>
    <t xml:space="preserve"> 6.36,5</t>
  </si>
  <si>
    <t xml:space="preserve"> 4.01,6</t>
  </si>
  <si>
    <t xml:space="preserve"> 6.37,4</t>
  </si>
  <si>
    <t xml:space="preserve">  54/9</t>
  </si>
  <si>
    <t xml:space="preserve">  43/13</t>
  </si>
  <si>
    <t xml:space="preserve">  46/3</t>
  </si>
  <si>
    <t xml:space="preserve">  52/8</t>
  </si>
  <si>
    <t xml:space="preserve">  47/5</t>
  </si>
  <si>
    <t xml:space="preserve">  53/7</t>
  </si>
  <si>
    <t xml:space="preserve">  44/3</t>
  </si>
  <si>
    <t xml:space="preserve">  65/8</t>
  </si>
  <si>
    <t xml:space="preserve">  61/7</t>
  </si>
  <si>
    <t xml:space="preserve">  58/10</t>
  </si>
  <si>
    <t xml:space="preserve">  63/12</t>
  </si>
  <si>
    <t xml:space="preserve">  62/6</t>
  </si>
  <si>
    <t xml:space="preserve"> 4.02,4</t>
  </si>
  <si>
    <t xml:space="preserve"> 6.41,7</t>
  </si>
  <si>
    <t xml:space="preserve">  60/11</t>
  </si>
  <si>
    <t xml:space="preserve">  66/1</t>
  </si>
  <si>
    <t xml:space="preserve"> 4.00,0</t>
  </si>
  <si>
    <t xml:space="preserve"> 6.51,4</t>
  </si>
  <si>
    <t xml:space="preserve">  64/7</t>
  </si>
  <si>
    <t xml:space="preserve"> 4.07,5</t>
  </si>
  <si>
    <t xml:space="preserve"> 7.14,5</t>
  </si>
  <si>
    <t xml:space="preserve">  70/3</t>
  </si>
  <si>
    <t xml:space="preserve"> 4.07,1</t>
  </si>
  <si>
    <t xml:space="preserve"> 7.05,1</t>
  </si>
  <si>
    <t xml:space="preserve"> 4.14,2</t>
  </si>
  <si>
    <t xml:space="preserve"> 7.10,0</t>
  </si>
  <si>
    <t xml:space="preserve"> 4.16,4</t>
  </si>
  <si>
    <t xml:space="preserve"> 7.10,1</t>
  </si>
  <si>
    <t xml:space="preserve">  71/4</t>
  </si>
  <si>
    <t xml:space="preserve">  69/2</t>
  </si>
  <si>
    <t xml:space="preserve"> 4.23,1</t>
  </si>
  <si>
    <t xml:space="preserve"> 7.32,8</t>
  </si>
  <si>
    <t xml:space="preserve">  73/6</t>
  </si>
  <si>
    <t xml:space="preserve"> 4.10,0</t>
  </si>
  <si>
    <t xml:space="preserve"> 7.17,9</t>
  </si>
  <si>
    <t xml:space="preserve"> 4.28,5</t>
  </si>
  <si>
    <t xml:space="preserve"> 4.18,1</t>
  </si>
  <si>
    <t xml:space="preserve"> 7.31,5</t>
  </si>
  <si>
    <t xml:space="preserve"> 3.53,5</t>
  </si>
  <si>
    <t xml:space="preserve"> 6.24,0</t>
  </si>
  <si>
    <t xml:space="preserve">  41/9</t>
  </si>
  <si>
    <t xml:space="preserve">  55/9</t>
  </si>
  <si>
    <t xml:space="preserve">  69/10</t>
  </si>
  <si>
    <t xml:space="preserve">  56/4</t>
  </si>
  <si>
    <t xml:space="preserve">  76/8</t>
  </si>
  <si>
    <t xml:space="preserve"> 4.30,7</t>
  </si>
  <si>
    <t xml:space="preserve">  73/1</t>
  </si>
  <si>
    <t xml:space="preserve">  77/11</t>
  </si>
  <si>
    <t xml:space="preserve"> 4.32,5</t>
  </si>
  <si>
    <t xml:space="preserve"> 8.00,4</t>
  </si>
  <si>
    <t xml:space="preserve">  78/9</t>
  </si>
  <si>
    <t xml:space="preserve"> 4.35,9</t>
  </si>
  <si>
    <t xml:space="preserve"> 8.01,8</t>
  </si>
  <si>
    <t xml:space="preserve"> 4.57,9</t>
  </si>
  <si>
    <t xml:space="preserve"> 8.37,0</t>
  </si>
  <si>
    <t xml:space="preserve"> 2.20</t>
  </si>
  <si>
    <t xml:space="preserve">  80/3</t>
  </si>
  <si>
    <t xml:space="preserve">  61/5</t>
  </si>
  <si>
    <t xml:space="preserve"> 4.04,1</t>
  </si>
  <si>
    <t xml:space="preserve"> 6.59,8</t>
  </si>
  <si>
    <t xml:space="preserve">  67/2</t>
  </si>
  <si>
    <t xml:space="preserve"> 7.34,8</t>
  </si>
  <si>
    <t xml:space="preserve"> 3.52,9</t>
  </si>
  <si>
    <t>AXLE</t>
  </si>
  <si>
    <t xml:space="preserve">  56/9</t>
  </si>
  <si>
    <t xml:space="preserve">  28/12</t>
  </si>
  <si>
    <t xml:space="preserve">  38/13</t>
  </si>
  <si>
    <t xml:space="preserve">  54/8</t>
  </si>
  <si>
    <t xml:space="preserve">  51/5</t>
  </si>
  <si>
    <t xml:space="preserve">  42/14</t>
  </si>
  <si>
    <t xml:space="preserve">  47/6</t>
  </si>
  <si>
    <t xml:space="preserve">  65/7</t>
  </si>
  <si>
    <t xml:space="preserve">  66/12</t>
  </si>
  <si>
    <t xml:space="preserve">  63/11</t>
  </si>
  <si>
    <t xml:space="preserve">  70/9</t>
  </si>
  <si>
    <t xml:space="preserve">  74/5</t>
  </si>
  <si>
    <t xml:space="preserve">  57/4</t>
  </si>
  <si>
    <t xml:space="preserve">  77/8</t>
  </si>
  <si>
    <t xml:space="preserve">  72/4</t>
  </si>
  <si>
    <t xml:space="preserve">  79/1</t>
  </si>
  <si>
    <t xml:space="preserve">  80/9</t>
  </si>
  <si>
    <t xml:space="preserve">  81/2</t>
  </si>
  <si>
    <t xml:space="preserve">  49/7</t>
  </si>
  <si>
    <t xml:space="preserve">  83/4</t>
  </si>
  <si>
    <t xml:space="preserve">  62/5</t>
  </si>
  <si>
    <t xml:space="preserve">  68/1</t>
  </si>
  <si>
    <t xml:space="preserve">  76/7</t>
  </si>
  <si>
    <t xml:space="preserve"> 4.55,1</t>
  </si>
  <si>
    <t>16.33,3</t>
  </si>
  <si>
    <t xml:space="preserve">  82/3</t>
  </si>
  <si>
    <t xml:space="preserve">  81/4</t>
  </si>
  <si>
    <t>COOLING SYSTEM</t>
  </si>
  <si>
    <t>TRANSMISSION</t>
  </si>
  <si>
    <t xml:space="preserve"> 96</t>
  </si>
  <si>
    <t>TC3D</t>
  </si>
  <si>
    <t>2 min. late</t>
  </si>
  <si>
    <t xml:space="preserve"> 0.20</t>
  </si>
  <si>
    <t>TC4</t>
  </si>
  <si>
    <t xml:space="preserve"> 97</t>
  </si>
  <si>
    <t>TC5A</t>
  </si>
  <si>
    <t>4 min. late</t>
  </si>
  <si>
    <t xml:space="preserve"> 0.40</t>
  </si>
  <si>
    <t xml:space="preserve">   5</t>
  </si>
  <si>
    <t>TC3C</t>
  </si>
  <si>
    <t xml:space="preserve">  10</t>
  </si>
  <si>
    <t>TC3B</t>
  </si>
  <si>
    <t xml:space="preserve">  21</t>
  </si>
  <si>
    <t>SS4F</t>
  </si>
  <si>
    <t xml:space="preserve">  46</t>
  </si>
  <si>
    <t xml:space="preserve">  70</t>
  </si>
  <si>
    <t>SS4S</t>
  </si>
  <si>
    <t xml:space="preserve">  87</t>
  </si>
  <si>
    <t xml:space="preserve"> 3.23,4</t>
  </si>
  <si>
    <t xml:space="preserve"> 5.26,5</t>
  </si>
  <si>
    <t xml:space="preserve">   5/1</t>
  </si>
  <si>
    <t xml:space="preserve"> 3.20,9</t>
  </si>
  <si>
    <t xml:space="preserve"> 5.36,6</t>
  </si>
  <si>
    <t xml:space="preserve"> 1.53,5</t>
  </si>
  <si>
    <t xml:space="preserve"> 3.19,8</t>
  </si>
  <si>
    <t xml:space="preserve"> 5.38,5</t>
  </si>
  <si>
    <t xml:space="preserve"> 1.52,4</t>
  </si>
  <si>
    <t xml:space="preserve"> 3.21,5</t>
  </si>
  <si>
    <t xml:space="preserve"> 5.40,3</t>
  </si>
  <si>
    <t xml:space="preserve"> 1.58,1</t>
  </si>
  <si>
    <t xml:space="preserve">  16/9</t>
  </si>
  <si>
    <t xml:space="preserve"> 3.23,0</t>
  </si>
  <si>
    <t xml:space="preserve"> 5.42,2</t>
  </si>
  <si>
    <t xml:space="preserve">   4/4</t>
  </si>
  <si>
    <t xml:space="preserve"> 3.25,1</t>
  </si>
  <si>
    <t xml:space="preserve"> 5.39,0</t>
  </si>
  <si>
    <t xml:space="preserve"> 1.55,2</t>
  </si>
  <si>
    <t xml:space="preserve"> 3.30,7</t>
  </si>
  <si>
    <t xml:space="preserve"> 5.47,4</t>
  </si>
  <si>
    <t xml:space="preserve"> 3.28,9</t>
  </si>
  <si>
    <t xml:space="preserve"> 5.52,1</t>
  </si>
  <si>
    <t xml:space="preserve">  12/7</t>
  </si>
  <si>
    <t xml:space="preserve"> 3.23,6</t>
  </si>
  <si>
    <t xml:space="preserve"> 5.51,3</t>
  </si>
  <si>
    <t xml:space="preserve"> 1.57,4</t>
  </si>
  <si>
    <t xml:space="preserve">  14/8</t>
  </si>
  <si>
    <t xml:space="preserve"> 3.30,1</t>
  </si>
  <si>
    <t xml:space="preserve"> 5.52,6</t>
  </si>
  <si>
    <t xml:space="preserve">  16/2</t>
  </si>
  <si>
    <t xml:space="preserve"> 3.28,6</t>
  </si>
  <si>
    <t xml:space="preserve"> 5.52,9</t>
  </si>
  <si>
    <t xml:space="preserve">   8/1</t>
  </si>
  <si>
    <t xml:space="preserve"> 3.33,1</t>
  </si>
  <si>
    <t xml:space="preserve"> 1.56,6</t>
  </si>
  <si>
    <t xml:space="preserve">  11/3</t>
  </si>
  <si>
    <t xml:space="preserve"> 3.33,8</t>
  </si>
  <si>
    <t xml:space="preserve"> 3.35,2</t>
  </si>
  <si>
    <t xml:space="preserve"> 6.02,6</t>
  </si>
  <si>
    <t xml:space="preserve"> 3.34,5</t>
  </si>
  <si>
    <t xml:space="preserve"> 6.01,0</t>
  </si>
  <si>
    <t xml:space="preserve"> 3.41,6</t>
  </si>
  <si>
    <t xml:space="preserve"> 6.02,9</t>
  </si>
  <si>
    <t xml:space="preserve">   7/1</t>
  </si>
  <si>
    <t xml:space="preserve"> 6.00,7</t>
  </si>
  <si>
    <t xml:space="preserve"> 1.56,9</t>
  </si>
  <si>
    <t xml:space="preserve">  14/3</t>
  </si>
  <si>
    <t xml:space="preserve">  13/4</t>
  </si>
  <si>
    <t xml:space="preserve"> 3.36,3</t>
  </si>
  <si>
    <t xml:space="preserve"> 6.04,7</t>
  </si>
  <si>
    <t xml:space="preserve">  23/2</t>
  </si>
  <si>
    <t xml:space="preserve"> 1.58,3</t>
  </si>
  <si>
    <t xml:space="preserve"> 20/10</t>
  </si>
  <si>
    <t xml:space="preserve"> 3.35,0</t>
  </si>
  <si>
    <t xml:space="preserve"> 6.00,9</t>
  </si>
  <si>
    <t xml:space="preserve"> 1.56,2</t>
  </si>
  <si>
    <t xml:space="preserve">  19/10</t>
  </si>
  <si>
    <t xml:space="preserve">   9/6</t>
  </si>
  <si>
    <t xml:space="preserve"> 1.56,5</t>
  </si>
  <si>
    <t xml:space="preserve">  17/4</t>
  </si>
  <si>
    <t xml:space="preserve"> 3.33,4</t>
  </si>
  <si>
    <t xml:space="preserve"> 6.01,2</t>
  </si>
  <si>
    <t xml:space="preserve"> 3.35,6</t>
  </si>
  <si>
    <t xml:space="preserve"> 6.05,2</t>
  </si>
  <si>
    <t xml:space="preserve"> 2.00,7</t>
  </si>
  <si>
    <t xml:space="preserve"> 6.04,4</t>
  </si>
  <si>
    <t xml:space="preserve"> 2.01,7</t>
  </si>
  <si>
    <t xml:space="preserve"> 3.35,8</t>
  </si>
  <si>
    <t xml:space="preserve"> 6.06,8</t>
  </si>
  <si>
    <t xml:space="preserve"> 6.07,7</t>
  </si>
  <si>
    <t xml:space="preserve"> 3.44,4</t>
  </si>
  <si>
    <t xml:space="preserve"> 6.03,2</t>
  </si>
  <si>
    <t xml:space="preserve"> 3.41,7</t>
  </si>
  <si>
    <t xml:space="preserve"> 6.09,4</t>
  </si>
  <si>
    <t xml:space="preserve"> 3.41,9</t>
  </si>
  <si>
    <t xml:space="preserve"> 6.14,6</t>
  </si>
  <si>
    <t xml:space="preserve"> 2.02,8</t>
  </si>
  <si>
    <t xml:space="preserve"> 3.39,6</t>
  </si>
  <si>
    <t xml:space="preserve"> 6.13,3</t>
  </si>
  <si>
    <t xml:space="preserve"> 3.44,1</t>
  </si>
  <si>
    <t xml:space="preserve"> 6.13,1</t>
  </si>
  <si>
    <t xml:space="preserve"> 2.03,6</t>
  </si>
  <si>
    <t xml:space="preserve"> 3.39,8</t>
  </si>
  <si>
    <t xml:space="preserve"> 6.13,0</t>
  </si>
  <si>
    <t xml:space="preserve"> 6.33,3</t>
  </si>
  <si>
    <t xml:space="preserve"> 2.00,1</t>
  </si>
  <si>
    <t xml:space="preserve"> 4.04,2</t>
  </si>
  <si>
    <t xml:space="preserve"> 4.34,2</t>
  </si>
  <si>
    <t>TECHNICAL</t>
  </si>
  <si>
    <t>CLUTCH</t>
  </si>
  <si>
    <t xml:space="preserve"> 1.53,1</t>
  </si>
  <si>
    <t xml:space="preserve"> 6.05,0</t>
  </si>
  <si>
    <t xml:space="preserve">  19/11</t>
  </si>
  <si>
    <t xml:space="preserve">  20/2</t>
  </si>
  <si>
    <t xml:space="preserve"> 3.36,0</t>
  </si>
  <si>
    <t xml:space="preserve"> 6.02,3</t>
  </si>
  <si>
    <t xml:space="preserve">  27/6</t>
  </si>
  <si>
    <t xml:space="preserve">  28/6</t>
  </si>
  <si>
    <t xml:space="preserve"> 6.08,0</t>
  </si>
  <si>
    <t xml:space="preserve">  38/5</t>
  </si>
  <si>
    <t xml:space="preserve">  33/14</t>
  </si>
  <si>
    <t xml:space="preserve"> 3.43,2</t>
  </si>
  <si>
    <t xml:space="preserve"> 6.10,8</t>
  </si>
  <si>
    <t xml:space="preserve"> 0.10</t>
  </si>
  <si>
    <t xml:space="preserve"> 2.02,2</t>
  </si>
  <si>
    <t xml:space="preserve">  41/4</t>
  </si>
  <si>
    <t xml:space="preserve"> 3.40,3</t>
  </si>
  <si>
    <t xml:space="preserve"> 6.19,8</t>
  </si>
  <si>
    <t xml:space="preserve"> 6.25,0</t>
  </si>
  <si>
    <t xml:space="preserve"> 2.00,3</t>
  </si>
  <si>
    <t xml:space="preserve"> 3.48,0</t>
  </si>
  <si>
    <t xml:space="preserve"> 6.26,3</t>
  </si>
  <si>
    <t xml:space="preserve">  42/2</t>
  </si>
  <si>
    <t xml:space="preserve"> 3.44,9</t>
  </si>
  <si>
    <t xml:space="preserve"> 6.17,6</t>
  </si>
  <si>
    <t xml:space="preserve"> 2.14,1</t>
  </si>
  <si>
    <t xml:space="preserve"> 3.47,8</t>
  </si>
  <si>
    <t xml:space="preserve"> 6.21,8</t>
  </si>
  <si>
    <t xml:space="preserve"> 2.07,4</t>
  </si>
  <si>
    <t xml:space="preserve">  42/7</t>
  </si>
  <si>
    <t xml:space="preserve">  39/7</t>
  </si>
  <si>
    <t xml:space="preserve">  43/7</t>
  </si>
  <si>
    <t xml:space="preserve"> 3.46,8</t>
  </si>
  <si>
    <t xml:space="preserve"> 3.48,7</t>
  </si>
  <si>
    <t xml:space="preserve"> 6.29,2</t>
  </si>
  <si>
    <t xml:space="preserve"> 2.03,4</t>
  </si>
  <si>
    <t xml:space="preserve"> 3.49,5</t>
  </si>
  <si>
    <t xml:space="preserve"> 6.34,8</t>
  </si>
  <si>
    <t xml:space="preserve"> 2.02,7</t>
  </si>
  <si>
    <t xml:space="preserve">  46/1</t>
  </si>
  <si>
    <t xml:space="preserve"> 40</t>
  </si>
  <si>
    <t>TC8A</t>
  </si>
  <si>
    <t>1 min. late</t>
  </si>
  <si>
    <t>SS7</t>
  </si>
  <si>
    <t>False start</t>
  </si>
  <si>
    <t>0.10</t>
  </si>
  <si>
    <t xml:space="preserve"> 86</t>
  </si>
  <si>
    <t xml:space="preserve">  37/5</t>
  </si>
  <si>
    <t xml:space="preserve">  38/4</t>
  </si>
  <si>
    <t xml:space="preserve"> 3.40,1</t>
  </si>
  <si>
    <t xml:space="preserve"> 6.12,6</t>
  </si>
  <si>
    <t xml:space="preserve">  43/1</t>
  </si>
  <si>
    <t xml:space="preserve">  36/14</t>
  </si>
  <si>
    <t xml:space="preserve"> 6.21,5</t>
  </si>
  <si>
    <t xml:space="preserve"> 2.05,8</t>
  </si>
  <si>
    <t xml:space="preserve">  38/6</t>
  </si>
  <si>
    <t xml:space="preserve">  41/7</t>
  </si>
  <si>
    <t xml:space="preserve"> 3.46,4</t>
  </si>
  <si>
    <t xml:space="preserve"> 6.30,4</t>
  </si>
  <si>
    <t xml:space="preserve">  49/5</t>
  </si>
  <si>
    <t xml:space="preserve"> 3.46,2</t>
  </si>
  <si>
    <t xml:space="preserve"> 6.28,9</t>
  </si>
  <si>
    <t xml:space="preserve"> 2.04,6</t>
  </si>
  <si>
    <t xml:space="preserve"> 3.45,8</t>
  </si>
  <si>
    <t xml:space="preserve"> 6.26,6</t>
  </si>
  <si>
    <t xml:space="preserve"> 2.07,5</t>
  </si>
  <si>
    <t xml:space="preserve"> 6.29,8</t>
  </si>
  <si>
    <t xml:space="preserve"> 2.07,3</t>
  </si>
  <si>
    <t xml:space="preserve">  48/8</t>
  </si>
  <si>
    <t xml:space="preserve"> 52/2</t>
  </si>
  <si>
    <t xml:space="preserve"> 3.49,9</t>
  </si>
  <si>
    <t xml:space="preserve"> 6.36,0</t>
  </si>
  <si>
    <t xml:space="preserve"> 2.10,8</t>
  </si>
  <si>
    <t xml:space="preserve"> 2.04,9</t>
  </si>
  <si>
    <t xml:space="preserve"> 6.35,9</t>
  </si>
  <si>
    <t xml:space="preserve"> 2.11,8</t>
  </si>
  <si>
    <t xml:space="preserve"> 3.56,5</t>
  </si>
  <si>
    <t xml:space="preserve"> 2.10,3</t>
  </si>
  <si>
    <t xml:space="preserve">  58/4</t>
  </si>
  <si>
    <t xml:space="preserve"> 3.53,1</t>
  </si>
  <si>
    <t xml:space="preserve"> 6.46,3</t>
  </si>
  <si>
    <t xml:space="preserve"> 2.09,0</t>
  </si>
  <si>
    <t xml:space="preserve">  58/1</t>
  </si>
  <si>
    <t xml:space="preserve"> 6.29,9</t>
  </si>
  <si>
    <t xml:space="preserve"> 2.04,7</t>
  </si>
  <si>
    <t xml:space="preserve"> 6.34,9</t>
  </si>
  <si>
    <t xml:space="preserve">  55/3</t>
  </si>
  <si>
    <t>30.01,0</t>
  </si>
  <si>
    <t xml:space="preserve"> 2.05,7</t>
  </si>
  <si>
    <t xml:space="preserve"> 3.00</t>
  </si>
  <si>
    <t xml:space="preserve">  60/4</t>
  </si>
  <si>
    <t xml:space="preserve"> 5.01,5</t>
  </si>
  <si>
    <t xml:space="preserve"> 9.07,5</t>
  </si>
  <si>
    <t xml:space="preserve">  59/1</t>
  </si>
  <si>
    <t xml:space="preserve">  60/6</t>
  </si>
  <si>
    <t xml:space="preserve">  61/2</t>
  </si>
  <si>
    <t xml:space="preserve">  35/3</t>
  </si>
  <si>
    <t xml:space="preserve">  52/14</t>
  </si>
  <si>
    <t xml:space="preserve">  41/8</t>
  </si>
  <si>
    <t xml:space="preserve">  50/7</t>
  </si>
  <si>
    <t xml:space="preserve">  48/5</t>
  </si>
  <si>
    <t xml:space="preserve">  51/6</t>
  </si>
  <si>
    <t xml:space="preserve">  49/9</t>
  </si>
  <si>
    <t xml:space="preserve">  54/3</t>
  </si>
  <si>
    <t xml:space="preserve">  63/8</t>
  </si>
  <si>
    <t xml:space="preserve">  57/2</t>
  </si>
  <si>
    <t xml:space="preserve"> 6.57,2</t>
  </si>
  <si>
    <t xml:space="preserve"> 2.10,2</t>
  </si>
  <si>
    <t xml:space="preserve"> 3.52,8</t>
  </si>
  <si>
    <t xml:space="preserve"> 7.07,9</t>
  </si>
  <si>
    <t xml:space="preserve"> 2.09,9</t>
  </si>
  <si>
    <t xml:space="preserve"> 59/2</t>
  </si>
  <si>
    <t xml:space="preserve"> 6.59,4</t>
  </si>
  <si>
    <t xml:space="preserve"> 2.16,5</t>
  </si>
  <si>
    <t xml:space="preserve">  68/5</t>
  </si>
  <si>
    <t xml:space="preserve"> 4.01,7</t>
  </si>
  <si>
    <t xml:space="preserve"> 7.04,8</t>
  </si>
  <si>
    <t xml:space="preserve"> 4.02,0</t>
  </si>
  <si>
    <t xml:space="preserve"> 7.01,3</t>
  </si>
  <si>
    <t xml:space="preserve"> 2.12,0</t>
  </si>
  <si>
    <t xml:space="preserve">  67/4</t>
  </si>
  <si>
    <t xml:space="preserve">  62/3</t>
  </si>
  <si>
    <t xml:space="preserve">  64/3</t>
  </si>
  <si>
    <t xml:space="preserve"> 63/4</t>
  </si>
  <si>
    <t xml:space="preserve"> 4.11,1</t>
  </si>
  <si>
    <t xml:space="preserve"> 7.48,3</t>
  </si>
  <si>
    <t xml:space="preserve"> 2.17,6</t>
  </si>
  <si>
    <t xml:space="preserve">  69/6</t>
  </si>
  <si>
    <t xml:space="preserve"> 4.35,0</t>
  </si>
  <si>
    <t xml:space="preserve"> 7.26,7</t>
  </si>
  <si>
    <t xml:space="preserve"> 2.25,9</t>
  </si>
  <si>
    <t xml:space="preserve">  69/1</t>
  </si>
  <si>
    <t xml:space="preserve">  71/1</t>
  </si>
  <si>
    <t>+ 8.53,3</t>
  </si>
  <si>
    <t xml:space="preserve"> 4.09,4</t>
  </si>
  <si>
    <t xml:space="preserve"> 7.24,0</t>
  </si>
  <si>
    <t xml:space="preserve"> 2.23,3</t>
  </si>
  <si>
    <t xml:space="preserve">  68/6</t>
  </si>
  <si>
    <t xml:space="preserve"> 3.42,3</t>
  </si>
  <si>
    <t xml:space="preserve">  58/9</t>
  </si>
  <si>
    <t xml:space="preserve"> 3.58,0</t>
  </si>
  <si>
    <t xml:space="preserve"> 7.02,0</t>
  </si>
  <si>
    <t xml:space="preserve"> 2.06,5</t>
  </si>
  <si>
    <t xml:space="preserve"> 4.19,5</t>
  </si>
  <si>
    <t xml:space="preserve"> 8.02,3</t>
  </si>
  <si>
    <t xml:space="preserve"> 2.14,3</t>
  </si>
  <si>
    <t xml:space="preserve"> 5.00</t>
  </si>
  <si>
    <t xml:space="preserve">  71/8</t>
  </si>
  <si>
    <t xml:space="preserve"> 7.18,8</t>
  </si>
  <si>
    <t xml:space="preserve"> 2.15,6</t>
  </si>
  <si>
    <t xml:space="preserve"> 4.30</t>
  </si>
  <si>
    <t xml:space="preserve">  67/5</t>
  </si>
  <si>
    <t xml:space="preserve"> 4.21,4</t>
  </si>
  <si>
    <t xml:space="preserve"> 9.13,5</t>
  </si>
  <si>
    <t xml:space="preserve"> 2.29,3</t>
  </si>
  <si>
    <t xml:space="preserve">  73/8</t>
  </si>
  <si>
    <t xml:space="preserve">  72/8</t>
  </si>
  <si>
    <t xml:space="preserve">  74/4</t>
  </si>
  <si>
    <t xml:space="preserve"> 3.43,3</t>
  </si>
  <si>
    <t xml:space="preserve"> 7.03,7</t>
  </si>
  <si>
    <t xml:space="preserve">  72/2</t>
  </si>
  <si>
    <t xml:space="preserve"> 4.23,9</t>
  </si>
  <si>
    <t xml:space="preserve"> 92</t>
  </si>
  <si>
    <t xml:space="preserve"> 42</t>
  </si>
  <si>
    <t>TC8</t>
  </si>
  <si>
    <t>18 min. late</t>
  </si>
  <si>
    <t xml:space="preserve"> 78</t>
  </si>
  <si>
    <t xml:space="preserve"> 85</t>
  </si>
  <si>
    <t>19 min. late</t>
  </si>
  <si>
    <t xml:space="preserve"> 3.10</t>
  </si>
  <si>
    <t>9 min. early</t>
  </si>
  <si>
    <t xml:space="preserve"> 9.00</t>
  </si>
  <si>
    <t>12.10</t>
  </si>
  <si>
    <t xml:space="preserve"> 89</t>
  </si>
  <si>
    <t>4 min. early</t>
  </si>
  <si>
    <t xml:space="preserve"> 4.00</t>
  </si>
  <si>
    <t xml:space="preserve"> 90</t>
  </si>
  <si>
    <t>TC5C</t>
  </si>
  <si>
    <t>7 min. late</t>
  </si>
  <si>
    <t xml:space="preserve"> 1.10</t>
  </si>
  <si>
    <t>3 min. early</t>
  </si>
  <si>
    <t>5 min. early</t>
  </si>
  <si>
    <t xml:space="preserve"> 6.00</t>
  </si>
  <si>
    <t xml:space="preserve">  45/9</t>
  </si>
  <si>
    <t xml:space="preserve">  46/4</t>
  </si>
  <si>
    <t xml:space="preserve">  58/12</t>
  </si>
  <si>
    <t xml:space="preserve">  56/10</t>
  </si>
  <si>
    <t xml:space="preserve">  61/8</t>
  </si>
  <si>
    <t xml:space="preserve">  63/5</t>
  </si>
  <si>
    <t xml:space="preserve">  64/2</t>
  </si>
  <si>
    <t xml:space="preserve">  67/7</t>
  </si>
  <si>
    <t xml:space="preserve">  66/6</t>
  </si>
  <si>
    <t xml:space="preserve">  68/4</t>
  </si>
  <si>
    <t xml:space="preserve">  71/6</t>
  </si>
  <si>
    <t xml:space="preserve">  76/2</t>
  </si>
  <si>
    <t xml:space="preserve">  65/3</t>
  </si>
  <si>
    <t xml:space="preserve">  59/4</t>
  </si>
  <si>
    <t xml:space="preserve">  72/9</t>
  </si>
  <si>
    <t xml:space="preserve">  77/9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</si>
</sst>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5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5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0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49" fontId="15" fillId="6" borderId="0" xfId="0" applyNumberFormat="1" applyFont="1" applyFill="1" applyAlignment="1">
      <alignment/>
    </xf>
    <xf numFmtId="49" fontId="16" fillId="6" borderId="0" xfId="0" applyNumberFormat="1" applyFont="1" applyFill="1" applyAlignment="1">
      <alignment/>
    </xf>
    <xf numFmtId="0" fontId="17" fillId="6" borderId="0" xfId="0" applyFont="1" applyFill="1" applyAlignment="1">
      <alignment horizontal="right"/>
    </xf>
    <xf numFmtId="0" fontId="17" fillId="6" borderId="0" xfId="0" applyFont="1" applyFill="1" applyAlignment="1" quotePrefix="1">
      <alignment horizontal="center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49" fontId="20" fillId="6" borderId="6" xfId="0" applyNumberFormat="1" applyFont="1" applyFill="1" applyBorder="1" applyAlignment="1">
      <alignment horizontal="left" indent="1"/>
    </xf>
    <xf numFmtId="49" fontId="19" fillId="6" borderId="8" xfId="0" applyNumberFormat="1" applyFont="1" applyFill="1" applyBorder="1" applyAlignment="1">
      <alignment horizontal="right" indent="1"/>
    </xf>
    <xf numFmtId="49" fontId="19" fillId="6" borderId="11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 quotePrefix="1">
      <alignment horizontal="right"/>
    </xf>
    <xf numFmtId="0" fontId="2" fillId="6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49" fontId="19" fillId="6" borderId="8" xfId="0" applyNumberFormat="1" applyFont="1" applyFill="1" applyBorder="1" applyAlignment="1">
      <alignment horizontal="left"/>
    </xf>
    <xf numFmtId="49" fontId="19" fillId="6" borderId="4" xfId="0" applyNumberFormat="1" applyFont="1" applyFill="1" applyBorder="1" applyAlignment="1">
      <alignment horizontal="right"/>
    </xf>
    <xf numFmtId="49" fontId="19" fillId="6" borderId="4" xfId="0" applyNumberFormat="1" applyFont="1" applyFill="1" applyBorder="1" applyAlignment="1">
      <alignment/>
    </xf>
    <xf numFmtId="49" fontId="20" fillId="6" borderId="5" xfId="0" applyNumberFormat="1" applyFont="1" applyFill="1" applyBorder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6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right"/>
    </xf>
    <xf numFmtId="49" fontId="19" fillId="6" borderId="9" xfId="0" applyNumberFormat="1" applyFont="1" applyFill="1" applyBorder="1" applyAlignment="1">
      <alignment/>
    </xf>
    <xf numFmtId="49" fontId="20" fillId="6" borderId="14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left" indent="1"/>
    </xf>
    <xf numFmtId="49" fontId="21" fillId="6" borderId="11" xfId="0" applyNumberFormat="1" applyFont="1" applyFill="1" applyBorder="1" applyAlignment="1">
      <alignment horizontal="right" indent="1"/>
    </xf>
    <xf numFmtId="0" fontId="19" fillId="6" borderId="4" xfId="0" applyNumberFormat="1" applyFont="1" applyFill="1" applyBorder="1" applyAlignment="1">
      <alignment horizontal="right"/>
    </xf>
    <xf numFmtId="49" fontId="22" fillId="6" borderId="4" xfId="0" applyNumberFormat="1" applyFont="1" applyFill="1" applyBorder="1" applyAlignment="1">
      <alignment horizontal="left" indent="1"/>
    </xf>
    <xf numFmtId="49" fontId="22" fillId="6" borderId="6" xfId="0" applyNumberFormat="1" applyFont="1" applyFill="1" applyBorder="1" applyAlignment="1">
      <alignment horizontal="left" indent="1"/>
    </xf>
    <xf numFmtId="0" fontId="22" fillId="6" borderId="9" xfId="0" applyFont="1" applyFill="1" applyBorder="1" applyAlignment="1">
      <alignment horizontal="left" indent="1"/>
    </xf>
    <xf numFmtId="49" fontId="22" fillId="6" borderId="10" xfId="0" applyNumberFormat="1" applyFont="1" applyFill="1" applyBorder="1" applyAlignment="1">
      <alignment horizontal="left" indent="1"/>
    </xf>
    <xf numFmtId="0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/>
    </xf>
    <xf numFmtId="0" fontId="14" fillId="6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14" fillId="6" borderId="3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right"/>
    </xf>
    <xf numFmtId="2" fontId="6" fillId="6" borderId="2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center"/>
    </xf>
    <xf numFmtId="0" fontId="5" fillId="6" borderId="0" xfId="0" applyNumberFormat="1" applyFont="1" applyFill="1" applyAlignment="1">
      <alignment/>
    </xf>
    <xf numFmtId="0" fontId="23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center"/>
    </xf>
    <xf numFmtId="49" fontId="1" fillId="6" borderId="0" xfId="0" applyNumberFormat="1" applyFont="1" applyFill="1" applyAlignment="1">
      <alignment/>
    </xf>
    <xf numFmtId="0" fontId="9" fillId="6" borderId="7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0" fontId="2" fillId="6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2" fillId="6" borderId="0" xfId="0" applyFont="1" applyFill="1" applyBorder="1" applyAlignment="1" quotePrefix="1">
      <alignment horizontal="right"/>
    </xf>
    <xf numFmtId="0" fontId="2" fillId="6" borderId="7" xfId="0" applyFont="1" applyFill="1" applyBorder="1" applyAlignment="1" quotePrefix="1">
      <alignment horizontal="right"/>
    </xf>
    <xf numFmtId="0" fontId="2" fillId="6" borderId="0" xfId="0" applyFont="1" applyFill="1" applyAlignment="1">
      <alignment horizontal="center"/>
    </xf>
    <xf numFmtId="49" fontId="25" fillId="6" borderId="0" xfId="0" applyNumberFormat="1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49" fontId="25" fillId="0" borderId="0" xfId="0" applyNumberFormat="1" applyFont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/>
    </xf>
    <xf numFmtId="0" fontId="5" fillId="6" borderId="0" xfId="0" applyFont="1" applyFill="1" applyAlignment="1">
      <alignment horizontal="left"/>
    </xf>
    <xf numFmtId="0" fontId="26" fillId="6" borderId="0" xfId="0" applyFont="1" applyFill="1" applyAlignment="1">
      <alignment/>
    </xf>
    <xf numFmtId="0" fontId="1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right"/>
    </xf>
    <xf numFmtId="49" fontId="19" fillId="2" borderId="4" xfId="0" applyNumberFormat="1" applyFont="1" applyFill="1" applyBorder="1" applyAlignment="1">
      <alignment/>
    </xf>
    <xf numFmtId="49" fontId="20" fillId="2" borderId="5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left" indent="1"/>
    </xf>
    <xf numFmtId="49" fontId="19" fillId="2" borderId="8" xfId="0" applyNumberFormat="1" applyFont="1" applyFill="1" applyBorder="1" applyAlignment="1">
      <alignment horizontal="right" indent="1"/>
    </xf>
    <xf numFmtId="49" fontId="19" fillId="2" borderId="11" xfId="0" applyNumberFormat="1" applyFont="1" applyFill="1" applyBorder="1" applyAlignment="1">
      <alignment horizontal="center"/>
    </xf>
    <xf numFmtId="49" fontId="19" fillId="2" borderId="9" xfId="0" applyNumberFormat="1" applyFont="1" applyFill="1" applyBorder="1" applyAlignment="1">
      <alignment horizontal="right"/>
    </xf>
    <xf numFmtId="49" fontId="19" fillId="2" borderId="9" xfId="0" applyNumberFormat="1" applyFont="1" applyFill="1" applyBorder="1" applyAlignment="1">
      <alignment/>
    </xf>
    <xf numFmtId="49" fontId="20" fillId="2" borderId="14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left" indent="1"/>
    </xf>
    <xf numFmtId="49" fontId="21" fillId="2" borderId="11" xfId="0" applyNumberFormat="1" applyFont="1" applyFill="1" applyBorder="1" applyAlignment="1">
      <alignment horizontal="right" indent="1"/>
    </xf>
    <xf numFmtId="0" fontId="4" fillId="6" borderId="14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" fontId="20" fillId="6" borderId="6" xfId="0" applyNumberFormat="1" applyFont="1" applyFill="1" applyBorder="1" applyAlignment="1">
      <alignment horizontal="left" indent="1"/>
    </xf>
    <xf numFmtId="49" fontId="27" fillId="6" borderId="4" xfId="0" applyNumberFormat="1" applyFont="1" applyFill="1" applyBorder="1" applyAlignment="1">
      <alignment horizontal="center"/>
    </xf>
    <xf numFmtId="49" fontId="27" fillId="6" borderId="9" xfId="0" applyNumberFormat="1" applyFont="1" applyFill="1" applyBorder="1" applyAlignment="1">
      <alignment horizontal="center"/>
    </xf>
    <xf numFmtId="0" fontId="18" fillId="4" borderId="0" xfId="0" applyFont="1" applyFill="1" applyAlignment="1" quotePrefix="1">
      <alignment horizontal="center"/>
    </xf>
    <xf numFmtId="0" fontId="4" fillId="6" borderId="1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2" fontId="28" fillId="6" borderId="2" xfId="0" applyNumberFormat="1" applyFont="1" applyFill="1" applyBorder="1" applyAlignment="1">
      <alignment horizontal="center"/>
    </xf>
    <xf numFmtId="0" fontId="14" fillId="6" borderId="9" xfId="0" applyNumberFormat="1" applyFont="1" applyFill="1" applyBorder="1" applyAlignment="1">
      <alignment horizontal="center"/>
    </xf>
    <xf numFmtId="0" fontId="14" fillId="6" borderId="9" xfId="0" applyFont="1" applyFill="1" applyBorder="1" applyAlignment="1">
      <alignment/>
    </xf>
    <xf numFmtId="0" fontId="14" fillId="6" borderId="9" xfId="0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6" fillId="6" borderId="9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2" fontId="28" fillId="6" borderId="10" xfId="0" applyNumberFormat="1" applyFont="1" applyFill="1" applyBorder="1" applyAlignment="1">
      <alignment horizontal="center"/>
    </xf>
    <xf numFmtId="1" fontId="2" fillId="6" borderId="0" xfId="0" applyNumberFormat="1" applyFont="1" applyFill="1" applyAlignment="1">
      <alignment horizontal="right"/>
    </xf>
    <xf numFmtId="0" fontId="24" fillId="6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workbookViewId="0" topLeftCell="A1">
      <pane ySplit="7" topLeftCell="BM83" activePane="bottomLeft" state="frozen"/>
      <selection pane="topLeft" activeCell="A1" sqref="A1"/>
      <selection pane="bottomLeft" activeCell="H93" activeCellId="1" sqref="B93:E93 H93"/>
    </sheetView>
  </sheetViews>
  <sheetFormatPr defaultColWidth="9.140625" defaultRowHeight="12.75"/>
  <cols>
    <col min="1" max="1" width="5.28125" style="38" customWidth="1"/>
    <col min="2" max="2" width="6.00390625" style="125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.75">
      <c r="A1" s="227">
        <v>97</v>
      </c>
      <c r="B1" s="128"/>
      <c r="C1" s="106"/>
      <c r="D1" s="106"/>
      <c r="E1" s="106"/>
      <c r="F1" s="107" t="s">
        <v>689</v>
      </c>
      <c r="G1" s="106"/>
      <c r="H1" s="106"/>
      <c r="I1" s="106"/>
    </row>
    <row r="2" spans="1:9" ht="15.75">
      <c r="A2" s="227">
        <f>COUNTBLANK(A8:A98)</f>
        <v>0</v>
      </c>
      <c r="B2" s="213"/>
      <c r="C2" s="123"/>
      <c r="D2" s="106"/>
      <c r="E2" s="106"/>
      <c r="F2" s="108" t="s">
        <v>1107</v>
      </c>
      <c r="G2" s="106"/>
      <c r="H2" s="214"/>
      <c r="I2" s="212"/>
    </row>
    <row r="3" spans="1:9" ht="15.75">
      <c r="A3" s="227">
        <f>A1-A2</f>
        <v>97</v>
      </c>
      <c r="B3" s="213"/>
      <c r="C3" s="123"/>
      <c r="D3" s="106"/>
      <c r="E3" s="106"/>
      <c r="F3" s="107" t="s">
        <v>1002</v>
      </c>
      <c r="G3" s="106"/>
      <c r="H3" s="214"/>
      <c r="I3" s="212"/>
    </row>
    <row r="4" spans="1:9" ht="15">
      <c r="A4" s="122"/>
      <c r="B4" s="213"/>
      <c r="C4" s="123"/>
      <c r="D4" s="106"/>
      <c r="E4" s="106"/>
      <c r="F4" s="107" t="s">
        <v>1003</v>
      </c>
      <c r="G4" s="106"/>
      <c r="H4" s="215" t="s">
        <v>692</v>
      </c>
      <c r="I4" s="111" t="s">
        <v>1001</v>
      </c>
    </row>
    <row r="5" spans="1:9" ht="15" customHeight="1">
      <c r="A5" s="122"/>
      <c r="B5" s="128"/>
      <c r="C5" s="123"/>
      <c r="D5" s="106"/>
      <c r="E5" s="106"/>
      <c r="F5" s="106"/>
      <c r="G5" s="106"/>
      <c r="H5" s="215" t="s">
        <v>693</v>
      </c>
      <c r="I5" s="111" t="s">
        <v>1000</v>
      </c>
    </row>
    <row r="6" spans="1:9" ht="15.75" customHeight="1">
      <c r="A6" s="122"/>
      <c r="B6" s="185" t="s">
        <v>643</v>
      </c>
      <c r="C6" s="123"/>
      <c r="D6" s="106"/>
      <c r="E6" s="106"/>
      <c r="F6" s="106"/>
      <c r="G6" s="106"/>
      <c r="H6" s="106"/>
      <c r="I6" s="216"/>
    </row>
    <row r="7" spans="2:9" ht="12.75">
      <c r="B7" s="127" t="s">
        <v>644</v>
      </c>
      <c r="C7" s="5" t="s">
        <v>645</v>
      </c>
      <c r="D7" s="6" t="s">
        <v>646</v>
      </c>
      <c r="E7" s="7" t="s">
        <v>647</v>
      </c>
      <c r="F7" s="5" t="s">
        <v>648</v>
      </c>
      <c r="G7" s="6" t="s">
        <v>649</v>
      </c>
      <c r="H7" s="6" t="s">
        <v>650</v>
      </c>
      <c r="I7" s="8" t="s">
        <v>651</v>
      </c>
    </row>
    <row r="8" spans="1:9" ht="15" customHeight="1">
      <c r="A8" s="113" t="s">
        <v>1011</v>
      </c>
      <c r="B8" s="138">
        <v>1</v>
      </c>
      <c r="C8" s="103" t="s">
        <v>684</v>
      </c>
      <c r="D8" s="104" t="s">
        <v>800</v>
      </c>
      <c r="E8" s="104" t="s">
        <v>801</v>
      </c>
      <c r="F8" s="103" t="s">
        <v>676</v>
      </c>
      <c r="G8" s="104" t="s">
        <v>702</v>
      </c>
      <c r="H8" s="104" t="s">
        <v>761</v>
      </c>
      <c r="I8" s="95" t="s">
        <v>802</v>
      </c>
    </row>
    <row r="9" spans="1:9" ht="15" customHeight="1">
      <c r="A9" s="113" t="s">
        <v>1012</v>
      </c>
      <c r="B9" s="138">
        <v>2</v>
      </c>
      <c r="C9" s="103" t="s">
        <v>685</v>
      </c>
      <c r="D9" s="104" t="s">
        <v>700</v>
      </c>
      <c r="E9" s="104" t="s">
        <v>701</v>
      </c>
      <c r="F9" s="103" t="s">
        <v>676</v>
      </c>
      <c r="G9" s="104" t="s">
        <v>702</v>
      </c>
      <c r="H9" s="104" t="s">
        <v>703</v>
      </c>
      <c r="I9" s="95" t="s">
        <v>803</v>
      </c>
    </row>
    <row r="10" spans="1:9" ht="15" customHeight="1">
      <c r="A10" s="113" t="s">
        <v>1013</v>
      </c>
      <c r="B10" s="138">
        <v>3</v>
      </c>
      <c r="C10" s="103" t="s">
        <v>684</v>
      </c>
      <c r="D10" s="104" t="s">
        <v>764</v>
      </c>
      <c r="E10" s="104" t="s">
        <v>765</v>
      </c>
      <c r="F10" s="103" t="s">
        <v>682</v>
      </c>
      <c r="G10" s="104" t="s">
        <v>704</v>
      </c>
      <c r="H10" s="104" t="s">
        <v>699</v>
      </c>
      <c r="I10" s="95" t="s">
        <v>804</v>
      </c>
    </row>
    <row r="11" spans="1:9" ht="15" customHeight="1">
      <c r="A11" s="113" t="s">
        <v>1014</v>
      </c>
      <c r="B11" s="138">
        <v>4</v>
      </c>
      <c r="C11" s="103" t="s">
        <v>684</v>
      </c>
      <c r="D11" s="104" t="s">
        <v>750</v>
      </c>
      <c r="E11" s="104" t="s">
        <v>751</v>
      </c>
      <c r="F11" s="103" t="s">
        <v>676</v>
      </c>
      <c r="G11" s="104" t="s">
        <v>805</v>
      </c>
      <c r="H11" s="104" t="s">
        <v>698</v>
      </c>
      <c r="I11" s="95" t="s">
        <v>806</v>
      </c>
    </row>
    <row r="12" spans="1:9" ht="15" customHeight="1">
      <c r="A12" s="113" t="s">
        <v>1015</v>
      </c>
      <c r="B12" s="138">
        <v>5</v>
      </c>
      <c r="C12" s="103" t="s">
        <v>684</v>
      </c>
      <c r="D12" s="104" t="s">
        <v>746</v>
      </c>
      <c r="E12" s="104" t="s">
        <v>747</v>
      </c>
      <c r="F12" s="103" t="s">
        <v>676</v>
      </c>
      <c r="G12" s="104" t="s">
        <v>704</v>
      </c>
      <c r="H12" s="104" t="s">
        <v>698</v>
      </c>
      <c r="I12" s="95" t="s">
        <v>807</v>
      </c>
    </row>
    <row r="13" spans="1:9" ht="15" customHeight="1">
      <c r="A13" s="113" t="s">
        <v>1016</v>
      </c>
      <c r="B13" s="138">
        <v>6</v>
      </c>
      <c r="C13" s="103" t="s">
        <v>684</v>
      </c>
      <c r="D13" s="104" t="s">
        <v>705</v>
      </c>
      <c r="E13" s="104" t="s">
        <v>706</v>
      </c>
      <c r="F13" s="103" t="s">
        <v>676</v>
      </c>
      <c r="G13" s="104" t="s">
        <v>702</v>
      </c>
      <c r="H13" s="104" t="s">
        <v>699</v>
      </c>
      <c r="I13" s="95" t="s">
        <v>808</v>
      </c>
    </row>
    <row r="14" spans="1:9" ht="15" customHeight="1">
      <c r="A14" s="113" t="s">
        <v>1017</v>
      </c>
      <c r="B14" s="138">
        <v>7</v>
      </c>
      <c r="C14" s="103" t="s">
        <v>684</v>
      </c>
      <c r="D14" s="104" t="s">
        <v>588</v>
      </c>
      <c r="E14" s="104" t="s">
        <v>589</v>
      </c>
      <c r="F14" s="103" t="s">
        <v>676</v>
      </c>
      <c r="G14" s="104" t="s">
        <v>590</v>
      </c>
      <c r="H14" s="104" t="s">
        <v>698</v>
      </c>
      <c r="I14" s="95" t="s">
        <v>809</v>
      </c>
    </row>
    <row r="15" spans="1:9" ht="15" customHeight="1">
      <c r="A15" s="113" t="s">
        <v>1018</v>
      </c>
      <c r="B15" s="138">
        <v>8</v>
      </c>
      <c r="C15" s="103" t="s">
        <v>684</v>
      </c>
      <c r="D15" s="104" t="s">
        <v>591</v>
      </c>
      <c r="E15" s="104" t="s">
        <v>592</v>
      </c>
      <c r="F15" s="103" t="s">
        <v>676</v>
      </c>
      <c r="G15" s="104" t="s">
        <v>590</v>
      </c>
      <c r="H15" s="104" t="s">
        <v>699</v>
      </c>
      <c r="I15" s="95" t="s">
        <v>810</v>
      </c>
    </row>
    <row r="16" spans="1:9" ht="15" customHeight="1">
      <c r="A16" s="113" t="s">
        <v>1019</v>
      </c>
      <c r="B16" s="138">
        <v>9</v>
      </c>
      <c r="C16" s="103" t="s">
        <v>684</v>
      </c>
      <c r="D16" s="104" t="s">
        <v>740</v>
      </c>
      <c r="E16" s="104" t="s">
        <v>741</v>
      </c>
      <c r="F16" s="103" t="s">
        <v>676</v>
      </c>
      <c r="G16" s="104" t="s">
        <v>742</v>
      </c>
      <c r="H16" s="104" t="s">
        <v>699</v>
      </c>
      <c r="I16" s="95" t="s">
        <v>811</v>
      </c>
    </row>
    <row r="17" spans="1:9" ht="15" customHeight="1">
      <c r="A17" s="113" t="s">
        <v>1020</v>
      </c>
      <c r="B17" s="138">
        <v>10</v>
      </c>
      <c r="C17" s="103" t="s">
        <v>587</v>
      </c>
      <c r="D17" s="104" t="s">
        <v>812</v>
      </c>
      <c r="E17" s="104" t="s">
        <v>813</v>
      </c>
      <c r="F17" s="103" t="s">
        <v>683</v>
      </c>
      <c r="G17" s="104" t="s">
        <v>598</v>
      </c>
      <c r="H17" s="104" t="s">
        <v>814</v>
      </c>
      <c r="I17" s="95" t="s">
        <v>815</v>
      </c>
    </row>
    <row r="18" spans="1:9" ht="15" customHeight="1">
      <c r="A18" s="113" t="s">
        <v>1021</v>
      </c>
      <c r="B18" s="138">
        <v>11</v>
      </c>
      <c r="C18" s="103" t="s">
        <v>684</v>
      </c>
      <c r="D18" s="104" t="s">
        <v>709</v>
      </c>
      <c r="E18" s="104" t="s">
        <v>710</v>
      </c>
      <c r="F18" s="103" t="s">
        <v>676</v>
      </c>
      <c r="G18" s="104" t="s">
        <v>711</v>
      </c>
      <c r="H18" s="104" t="s">
        <v>699</v>
      </c>
      <c r="I18" s="95" t="s">
        <v>816</v>
      </c>
    </row>
    <row r="19" spans="1:9" ht="15" customHeight="1">
      <c r="A19" s="113" t="s">
        <v>1022</v>
      </c>
      <c r="B19" s="138">
        <v>12</v>
      </c>
      <c r="C19" s="103" t="s">
        <v>587</v>
      </c>
      <c r="D19" s="104" t="s">
        <v>817</v>
      </c>
      <c r="E19" s="104" t="s">
        <v>818</v>
      </c>
      <c r="F19" s="103" t="s">
        <v>682</v>
      </c>
      <c r="G19" s="104" t="s">
        <v>817</v>
      </c>
      <c r="H19" s="104" t="s">
        <v>819</v>
      </c>
      <c r="I19" s="95" t="s">
        <v>820</v>
      </c>
    </row>
    <row r="20" spans="1:9" ht="15" customHeight="1">
      <c r="A20" s="113" t="s">
        <v>1023</v>
      </c>
      <c r="B20" s="138">
        <v>14</v>
      </c>
      <c r="C20" s="103" t="s">
        <v>587</v>
      </c>
      <c r="D20" s="104" t="s">
        <v>821</v>
      </c>
      <c r="E20" s="104" t="s">
        <v>822</v>
      </c>
      <c r="F20" s="103" t="s">
        <v>823</v>
      </c>
      <c r="G20" s="104" t="s">
        <v>824</v>
      </c>
      <c r="H20" s="104" t="s">
        <v>825</v>
      </c>
      <c r="I20" s="95" t="s">
        <v>826</v>
      </c>
    </row>
    <row r="21" spans="1:9" ht="15" customHeight="1">
      <c r="A21" s="113" t="s">
        <v>1024</v>
      </c>
      <c r="B21" s="138">
        <v>15</v>
      </c>
      <c r="C21" s="103" t="s">
        <v>684</v>
      </c>
      <c r="D21" s="104" t="s">
        <v>827</v>
      </c>
      <c r="E21" s="104" t="s">
        <v>828</v>
      </c>
      <c r="F21" s="103" t="s">
        <v>683</v>
      </c>
      <c r="G21" s="104" t="s">
        <v>829</v>
      </c>
      <c r="H21" s="104" t="s">
        <v>699</v>
      </c>
      <c r="I21" s="95" t="s">
        <v>830</v>
      </c>
    </row>
    <row r="22" spans="1:9" ht="15" customHeight="1">
      <c r="A22" s="113" t="s">
        <v>1025</v>
      </c>
      <c r="B22" s="138">
        <v>16</v>
      </c>
      <c r="C22" s="103" t="s">
        <v>684</v>
      </c>
      <c r="D22" s="104" t="s">
        <v>743</v>
      </c>
      <c r="E22" s="104" t="s">
        <v>777</v>
      </c>
      <c r="F22" s="103" t="s">
        <v>676</v>
      </c>
      <c r="G22" s="104" t="s">
        <v>745</v>
      </c>
      <c r="H22" s="104" t="s">
        <v>761</v>
      </c>
      <c r="I22" s="95" t="s">
        <v>831</v>
      </c>
    </row>
    <row r="23" spans="1:9" ht="15" customHeight="1">
      <c r="A23" s="113" t="s">
        <v>1026</v>
      </c>
      <c r="B23" s="138">
        <v>17</v>
      </c>
      <c r="C23" s="103" t="s">
        <v>686</v>
      </c>
      <c r="D23" s="104" t="s">
        <v>712</v>
      </c>
      <c r="E23" s="104" t="s">
        <v>832</v>
      </c>
      <c r="F23" s="103" t="s">
        <v>676</v>
      </c>
      <c r="G23" s="104" t="s">
        <v>712</v>
      </c>
      <c r="H23" s="104" t="s">
        <v>713</v>
      </c>
      <c r="I23" s="95" t="s">
        <v>833</v>
      </c>
    </row>
    <row r="24" spans="1:9" ht="15" customHeight="1">
      <c r="A24" s="113" t="s">
        <v>1027</v>
      </c>
      <c r="B24" s="138">
        <v>24</v>
      </c>
      <c r="C24" s="103" t="s">
        <v>694</v>
      </c>
      <c r="D24" s="104" t="s">
        <v>707</v>
      </c>
      <c r="E24" s="104" t="s">
        <v>708</v>
      </c>
      <c r="F24" s="103" t="s">
        <v>676</v>
      </c>
      <c r="G24" s="104" t="s">
        <v>707</v>
      </c>
      <c r="H24" s="104" t="s">
        <v>779</v>
      </c>
      <c r="I24" s="95" t="s">
        <v>836</v>
      </c>
    </row>
    <row r="25" spans="1:9" ht="15" customHeight="1">
      <c r="A25" s="113" t="s">
        <v>1029</v>
      </c>
      <c r="B25" s="138">
        <v>18</v>
      </c>
      <c r="C25" s="103" t="s">
        <v>687</v>
      </c>
      <c r="D25" s="104" t="s">
        <v>834</v>
      </c>
      <c r="E25" s="104" t="s">
        <v>1028</v>
      </c>
      <c r="F25" s="103" t="s">
        <v>682</v>
      </c>
      <c r="G25" s="104" t="s">
        <v>835</v>
      </c>
      <c r="H25" s="104" t="s">
        <v>698</v>
      </c>
      <c r="I25" s="95" t="s">
        <v>837</v>
      </c>
    </row>
    <row r="26" spans="1:9" ht="15" customHeight="1">
      <c r="A26" s="113" t="s">
        <v>1030</v>
      </c>
      <c r="B26" s="138">
        <v>19</v>
      </c>
      <c r="C26" s="103" t="s">
        <v>688</v>
      </c>
      <c r="D26" s="104" t="s">
        <v>753</v>
      </c>
      <c r="E26" s="104" t="s">
        <v>754</v>
      </c>
      <c r="F26" s="103" t="s">
        <v>676</v>
      </c>
      <c r="G26" s="104" t="s">
        <v>752</v>
      </c>
      <c r="H26" s="104" t="s">
        <v>755</v>
      </c>
      <c r="I26" s="95" t="s">
        <v>841</v>
      </c>
    </row>
    <row r="27" spans="1:9" ht="15" customHeight="1">
      <c r="A27" s="113" t="s">
        <v>1031</v>
      </c>
      <c r="B27" s="138">
        <v>20</v>
      </c>
      <c r="C27" s="103" t="s">
        <v>687</v>
      </c>
      <c r="D27" s="104" t="s">
        <v>838</v>
      </c>
      <c r="E27" s="104" t="s">
        <v>839</v>
      </c>
      <c r="F27" s="103" t="s">
        <v>682</v>
      </c>
      <c r="G27" s="104" t="s">
        <v>840</v>
      </c>
      <c r="H27" s="104" t="s">
        <v>772</v>
      </c>
      <c r="I27" s="95" t="s">
        <v>842</v>
      </c>
    </row>
    <row r="28" spans="1:9" ht="15" customHeight="1">
      <c r="A28" s="113" t="s">
        <v>1032</v>
      </c>
      <c r="B28" s="138">
        <v>21</v>
      </c>
      <c r="C28" s="103" t="s">
        <v>672</v>
      </c>
      <c r="D28" s="104" t="s">
        <v>720</v>
      </c>
      <c r="E28" s="104" t="s">
        <v>721</v>
      </c>
      <c r="F28" s="103" t="s">
        <v>676</v>
      </c>
      <c r="G28" s="104" t="s">
        <v>742</v>
      </c>
      <c r="H28" s="104" t="s">
        <v>749</v>
      </c>
      <c r="I28" s="95" t="s">
        <v>846</v>
      </c>
    </row>
    <row r="29" spans="1:9" ht="15" customHeight="1">
      <c r="A29" s="113" t="s">
        <v>1033</v>
      </c>
      <c r="B29" s="138">
        <v>22</v>
      </c>
      <c r="C29" s="103" t="s">
        <v>587</v>
      </c>
      <c r="D29" s="104" t="s">
        <v>843</v>
      </c>
      <c r="E29" s="104" t="s">
        <v>844</v>
      </c>
      <c r="F29" s="103" t="s">
        <v>682</v>
      </c>
      <c r="G29" s="104" t="s">
        <v>845</v>
      </c>
      <c r="H29" s="104" t="s">
        <v>699</v>
      </c>
      <c r="I29" s="95" t="s">
        <v>847</v>
      </c>
    </row>
    <row r="30" spans="1:9" ht="15" customHeight="1">
      <c r="A30" s="113" t="s">
        <v>1034</v>
      </c>
      <c r="B30" s="138">
        <v>25</v>
      </c>
      <c r="C30" s="103" t="s">
        <v>687</v>
      </c>
      <c r="D30" s="104" t="s">
        <v>723</v>
      </c>
      <c r="E30" s="104" t="s">
        <v>724</v>
      </c>
      <c r="F30" s="103" t="s">
        <v>682</v>
      </c>
      <c r="G30" s="104" t="s">
        <v>594</v>
      </c>
      <c r="H30" s="104" t="s">
        <v>792</v>
      </c>
      <c r="I30" s="95" t="s">
        <v>848</v>
      </c>
    </row>
    <row r="31" spans="1:9" ht="15" customHeight="1">
      <c r="A31" s="113" t="s">
        <v>1035</v>
      </c>
      <c r="B31" s="138">
        <v>26</v>
      </c>
      <c r="C31" s="103" t="s">
        <v>684</v>
      </c>
      <c r="D31" s="104" t="s">
        <v>850</v>
      </c>
      <c r="E31" s="104" t="s">
        <v>851</v>
      </c>
      <c r="F31" s="103" t="s">
        <v>682</v>
      </c>
      <c r="G31" s="104" t="s">
        <v>704</v>
      </c>
      <c r="H31" s="104" t="s">
        <v>699</v>
      </c>
      <c r="I31" s="95" t="s">
        <v>849</v>
      </c>
    </row>
    <row r="32" spans="1:9" ht="15" customHeight="1">
      <c r="A32" s="113" t="s">
        <v>1036</v>
      </c>
      <c r="B32" s="138">
        <v>27</v>
      </c>
      <c r="C32" s="103" t="s">
        <v>688</v>
      </c>
      <c r="D32" s="104" t="s">
        <v>756</v>
      </c>
      <c r="E32" s="104" t="s">
        <v>757</v>
      </c>
      <c r="F32" s="103" t="s">
        <v>676</v>
      </c>
      <c r="G32" s="104" t="s">
        <v>714</v>
      </c>
      <c r="H32" s="104" t="s">
        <v>755</v>
      </c>
      <c r="I32" s="95" t="s">
        <v>852</v>
      </c>
    </row>
    <row r="33" spans="1:9" ht="15" customHeight="1">
      <c r="A33" s="113" t="s">
        <v>1037</v>
      </c>
      <c r="B33" s="138">
        <v>28</v>
      </c>
      <c r="C33" s="103" t="s">
        <v>694</v>
      </c>
      <c r="D33" s="104" t="s">
        <v>596</v>
      </c>
      <c r="E33" s="104" t="s">
        <v>597</v>
      </c>
      <c r="F33" s="103" t="s">
        <v>676</v>
      </c>
      <c r="G33" s="104" t="s">
        <v>598</v>
      </c>
      <c r="H33" s="104" t="s">
        <v>717</v>
      </c>
      <c r="I33" s="95" t="s">
        <v>853</v>
      </c>
    </row>
    <row r="34" spans="1:9" ht="15" customHeight="1">
      <c r="A34" s="113" t="s">
        <v>1038</v>
      </c>
      <c r="B34" s="138">
        <v>29</v>
      </c>
      <c r="C34" s="103" t="s">
        <v>684</v>
      </c>
      <c r="D34" s="104" t="s">
        <v>716</v>
      </c>
      <c r="E34" s="104" t="s">
        <v>1039</v>
      </c>
      <c r="F34" s="103" t="s">
        <v>682</v>
      </c>
      <c r="G34" s="104" t="s">
        <v>716</v>
      </c>
      <c r="H34" s="104" t="s">
        <v>699</v>
      </c>
      <c r="I34" s="95" t="s">
        <v>854</v>
      </c>
    </row>
    <row r="35" spans="1:9" ht="15" customHeight="1">
      <c r="A35" s="113" t="s">
        <v>1040</v>
      </c>
      <c r="B35" s="138">
        <v>30</v>
      </c>
      <c r="C35" s="103" t="s">
        <v>688</v>
      </c>
      <c r="D35" s="104" t="s">
        <v>856</v>
      </c>
      <c r="E35" s="104" t="s">
        <v>1041</v>
      </c>
      <c r="F35" s="103" t="s">
        <v>676</v>
      </c>
      <c r="G35" s="104" t="s">
        <v>742</v>
      </c>
      <c r="H35" s="104" t="s">
        <v>755</v>
      </c>
      <c r="I35" s="95" t="s">
        <v>855</v>
      </c>
    </row>
    <row r="36" spans="1:9" ht="15" customHeight="1">
      <c r="A36" s="113" t="s">
        <v>1042</v>
      </c>
      <c r="B36" s="138">
        <v>31</v>
      </c>
      <c r="C36" s="103" t="s">
        <v>687</v>
      </c>
      <c r="D36" s="104" t="s">
        <v>608</v>
      </c>
      <c r="E36" s="104" t="s">
        <v>722</v>
      </c>
      <c r="F36" s="103" t="s">
        <v>676</v>
      </c>
      <c r="G36" s="104" t="s">
        <v>594</v>
      </c>
      <c r="H36" s="104" t="s">
        <v>763</v>
      </c>
      <c r="I36" s="95" t="s">
        <v>857</v>
      </c>
    </row>
    <row r="37" spans="1:9" ht="15" customHeight="1">
      <c r="A37" s="113" t="s">
        <v>1043</v>
      </c>
      <c r="B37" s="138">
        <v>32</v>
      </c>
      <c r="C37" s="103" t="s">
        <v>685</v>
      </c>
      <c r="D37" s="104" t="s">
        <v>771</v>
      </c>
      <c r="E37" s="104" t="s">
        <v>715</v>
      </c>
      <c r="F37" s="103" t="s">
        <v>676</v>
      </c>
      <c r="G37" s="104" t="s">
        <v>598</v>
      </c>
      <c r="H37" s="104" t="s">
        <v>772</v>
      </c>
      <c r="I37" s="95" t="s">
        <v>858</v>
      </c>
    </row>
    <row r="38" spans="1:9" ht="15" customHeight="1">
      <c r="A38" s="113" t="s">
        <v>1044</v>
      </c>
      <c r="B38" s="138">
        <v>33</v>
      </c>
      <c r="C38" s="103" t="s">
        <v>686</v>
      </c>
      <c r="D38" s="104" t="s">
        <v>860</v>
      </c>
      <c r="E38" s="104" t="s">
        <v>861</v>
      </c>
      <c r="F38" s="103" t="s">
        <v>683</v>
      </c>
      <c r="G38" s="104" t="s">
        <v>598</v>
      </c>
      <c r="H38" s="104" t="s">
        <v>862</v>
      </c>
      <c r="I38" s="95" t="s">
        <v>859</v>
      </c>
    </row>
    <row r="39" spans="1:9" ht="15" customHeight="1">
      <c r="A39" s="113" t="s">
        <v>1045</v>
      </c>
      <c r="B39" s="138">
        <v>34</v>
      </c>
      <c r="C39" s="103" t="s">
        <v>674</v>
      </c>
      <c r="D39" s="104" t="s">
        <v>758</v>
      </c>
      <c r="E39" s="104" t="s">
        <v>759</v>
      </c>
      <c r="F39" s="103" t="s">
        <v>676</v>
      </c>
      <c r="G39" s="104" t="s">
        <v>752</v>
      </c>
      <c r="H39" s="104" t="s">
        <v>760</v>
      </c>
      <c r="I39" s="95" t="s">
        <v>863</v>
      </c>
    </row>
    <row r="40" spans="1:9" ht="15" customHeight="1">
      <c r="A40" s="113" t="s">
        <v>1046</v>
      </c>
      <c r="B40" s="138">
        <v>35</v>
      </c>
      <c r="C40" s="103" t="s">
        <v>685</v>
      </c>
      <c r="D40" s="104" t="s">
        <v>865</v>
      </c>
      <c r="E40" s="104" t="s">
        <v>866</v>
      </c>
      <c r="F40" s="103" t="s">
        <v>676</v>
      </c>
      <c r="G40" s="104" t="s">
        <v>704</v>
      </c>
      <c r="H40" s="104" t="s">
        <v>772</v>
      </c>
      <c r="I40" s="95" t="s">
        <v>864</v>
      </c>
    </row>
    <row r="41" spans="1:9" ht="15" customHeight="1">
      <c r="A41" s="113" t="s">
        <v>1047</v>
      </c>
      <c r="B41" s="138">
        <v>36</v>
      </c>
      <c r="C41" s="103" t="s">
        <v>694</v>
      </c>
      <c r="D41" s="104" t="s">
        <v>600</v>
      </c>
      <c r="E41" s="104" t="s">
        <v>790</v>
      </c>
      <c r="F41" s="103" t="s">
        <v>676</v>
      </c>
      <c r="G41" s="104" t="s">
        <v>702</v>
      </c>
      <c r="H41" s="104" t="s">
        <v>601</v>
      </c>
      <c r="I41" s="95" t="s">
        <v>867</v>
      </c>
    </row>
    <row r="42" spans="1:9" ht="15" customHeight="1">
      <c r="A42" s="113" t="s">
        <v>1048</v>
      </c>
      <c r="B42" s="138">
        <v>37</v>
      </c>
      <c r="C42" s="103" t="s">
        <v>672</v>
      </c>
      <c r="D42" s="104" t="s">
        <v>767</v>
      </c>
      <c r="E42" s="104" t="s">
        <v>768</v>
      </c>
      <c r="F42" s="103" t="s">
        <v>676</v>
      </c>
      <c r="G42" s="104" t="s">
        <v>595</v>
      </c>
      <c r="H42" s="104" t="s">
        <v>749</v>
      </c>
      <c r="I42" s="95" t="s">
        <v>868</v>
      </c>
    </row>
    <row r="43" spans="1:9" ht="15" customHeight="1">
      <c r="A43" s="113" t="s">
        <v>1049</v>
      </c>
      <c r="B43" s="138">
        <v>38</v>
      </c>
      <c r="C43" s="103" t="s">
        <v>685</v>
      </c>
      <c r="D43" s="104" t="s">
        <v>762</v>
      </c>
      <c r="E43" s="104" t="s">
        <v>744</v>
      </c>
      <c r="F43" s="103" t="s">
        <v>676</v>
      </c>
      <c r="G43" s="104" t="s">
        <v>745</v>
      </c>
      <c r="H43" s="104" t="s">
        <v>792</v>
      </c>
      <c r="I43" s="95" t="s">
        <v>869</v>
      </c>
    </row>
    <row r="44" spans="1:9" ht="15" customHeight="1">
      <c r="A44" s="113" t="s">
        <v>1050</v>
      </c>
      <c r="B44" s="138">
        <v>39</v>
      </c>
      <c r="C44" s="103" t="s">
        <v>672</v>
      </c>
      <c r="D44" s="104" t="s">
        <v>726</v>
      </c>
      <c r="E44" s="104" t="s">
        <v>784</v>
      </c>
      <c r="F44" s="103" t="s">
        <v>676</v>
      </c>
      <c r="G44" s="104" t="s">
        <v>745</v>
      </c>
      <c r="H44" s="104" t="s">
        <v>766</v>
      </c>
      <c r="I44" s="95" t="s">
        <v>870</v>
      </c>
    </row>
    <row r="45" spans="1:9" ht="15" customHeight="1">
      <c r="A45" s="113" t="s">
        <v>1051</v>
      </c>
      <c r="B45" s="138">
        <v>40</v>
      </c>
      <c r="C45" s="103" t="s">
        <v>688</v>
      </c>
      <c r="D45" s="104" t="s">
        <v>602</v>
      </c>
      <c r="E45" s="104" t="s">
        <v>791</v>
      </c>
      <c r="F45" s="103" t="s">
        <v>676</v>
      </c>
      <c r="G45" s="104" t="s">
        <v>595</v>
      </c>
      <c r="H45" s="104" t="s">
        <v>755</v>
      </c>
      <c r="I45" s="95" t="s">
        <v>871</v>
      </c>
    </row>
    <row r="46" spans="1:9" ht="15" customHeight="1">
      <c r="A46" s="113" t="s">
        <v>1052</v>
      </c>
      <c r="B46" s="138">
        <v>41</v>
      </c>
      <c r="C46" s="103" t="s">
        <v>688</v>
      </c>
      <c r="D46" s="104" t="s">
        <v>603</v>
      </c>
      <c r="E46" s="104" t="s">
        <v>1053</v>
      </c>
      <c r="F46" s="103" t="s">
        <v>676</v>
      </c>
      <c r="G46" s="104" t="s">
        <v>714</v>
      </c>
      <c r="H46" s="104" t="s">
        <v>755</v>
      </c>
      <c r="I46" s="95" t="s">
        <v>872</v>
      </c>
    </row>
    <row r="47" spans="1:9" ht="15" customHeight="1">
      <c r="A47" s="113" t="s">
        <v>1054</v>
      </c>
      <c r="B47" s="138">
        <v>42</v>
      </c>
      <c r="C47" s="103" t="s">
        <v>672</v>
      </c>
      <c r="D47" s="104" t="s">
        <v>776</v>
      </c>
      <c r="E47" s="104" t="s">
        <v>605</v>
      </c>
      <c r="F47" s="103" t="s">
        <v>676</v>
      </c>
      <c r="G47" s="104" t="s">
        <v>702</v>
      </c>
      <c r="H47" s="104" t="s">
        <v>778</v>
      </c>
      <c r="I47" s="95" t="s">
        <v>873</v>
      </c>
    </row>
    <row r="48" spans="1:9" ht="15" customHeight="1">
      <c r="A48" s="113" t="s">
        <v>1055</v>
      </c>
      <c r="B48" s="138">
        <v>44</v>
      </c>
      <c r="C48" s="103" t="s">
        <v>694</v>
      </c>
      <c r="D48" s="104" t="s">
        <v>877</v>
      </c>
      <c r="E48" s="104" t="s">
        <v>878</v>
      </c>
      <c r="F48" s="103" t="s">
        <v>676</v>
      </c>
      <c r="G48" s="104" t="s">
        <v>752</v>
      </c>
      <c r="H48" s="104" t="s">
        <v>773</v>
      </c>
      <c r="I48" s="95" t="s">
        <v>874</v>
      </c>
    </row>
    <row r="49" spans="1:9" ht="15" customHeight="1">
      <c r="A49" s="113" t="s">
        <v>1056</v>
      </c>
      <c r="B49" s="138">
        <v>45</v>
      </c>
      <c r="C49" s="103" t="s">
        <v>686</v>
      </c>
      <c r="D49" s="104" t="s">
        <v>718</v>
      </c>
      <c r="E49" s="104" t="s">
        <v>719</v>
      </c>
      <c r="F49" s="103" t="s">
        <v>676</v>
      </c>
      <c r="G49" s="104" t="s">
        <v>748</v>
      </c>
      <c r="H49" s="104" t="s">
        <v>749</v>
      </c>
      <c r="I49" s="95" t="s">
        <v>876</v>
      </c>
    </row>
    <row r="50" spans="1:9" ht="15" customHeight="1">
      <c r="A50" s="113" t="s">
        <v>1057</v>
      </c>
      <c r="B50" s="138">
        <v>46</v>
      </c>
      <c r="C50" s="103" t="s">
        <v>685</v>
      </c>
      <c r="D50" s="104" t="s">
        <v>881</v>
      </c>
      <c r="E50" s="104" t="s">
        <v>882</v>
      </c>
      <c r="F50" s="103" t="s">
        <v>676</v>
      </c>
      <c r="G50" s="104" t="s">
        <v>714</v>
      </c>
      <c r="H50" s="104" t="s">
        <v>883</v>
      </c>
      <c r="I50" s="95" t="s">
        <v>879</v>
      </c>
    </row>
    <row r="51" spans="1:9" ht="15" customHeight="1">
      <c r="A51" s="113" t="s">
        <v>1058</v>
      </c>
      <c r="B51" s="138">
        <v>98</v>
      </c>
      <c r="C51" s="103" t="s">
        <v>687</v>
      </c>
      <c r="D51" s="104" t="s">
        <v>998</v>
      </c>
      <c r="E51" s="104" t="s">
        <v>999</v>
      </c>
      <c r="F51" s="103" t="s">
        <v>682</v>
      </c>
      <c r="G51" s="104" t="s">
        <v>999</v>
      </c>
      <c r="H51" s="104" t="s">
        <v>792</v>
      </c>
      <c r="I51" s="95" t="s">
        <v>880</v>
      </c>
    </row>
    <row r="52" spans="1:9" ht="15" customHeight="1">
      <c r="A52" s="113" t="s">
        <v>1059</v>
      </c>
      <c r="B52" s="138">
        <v>47</v>
      </c>
      <c r="C52" s="103" t="s">
        <v>694</v>
      </c>
      <c r="D52" s="104" t="s">
        <v>606</v>
      </c>
      <c r="E52" s="104" t="s">
        <v>607</v>
      </c>
      <c r="F52" s="103" t="s">
        <v>683</v>
      </c>
      <c r="G52" s="104" t="s">
        <v>727</v>
      </c>
      <c r="H52" s="104" t="s">
        <v>779</v>
      </c>
      <c r="I52" s="95" t="s">
        <v>884</v>
      </c>
    </row>
    <row r="53" spans="1:9" ht="15" customHeight="1">
      <c r="A53" s="113" t="s">
        <v>1060</v>
      </c>
      <c r="B53" s="138">
        <v>48</v>
      </c>
      <c r="C53" s="103" t="s">
        <v>687</v>
      </c>
      <c r="D53" s="104" t="s">
        <v>593</v>
      </c>
      <c r="E53" s="104" t="s">
        <v>886</v>
      </c>
      <c r="F53" s="103" t="s">
        <v>695</v>
      </c>
      <c r="G53" s="104" t="s">
        <v>886</v>
      </c>
      <c r="H53" s="104" t="s">
        <v>772</v>
      </c>
      <c r="I53" s="95" t="s">
        <v>885</v>
      </c>
    </row>
    <row r="54" spans="1:9" ht="15" customHeight="1">
      <c r="A54" s="113" t="s">
        <v>1061</v>
      </c>
      <c r="B54" s="138">
        <v>49</v>
      </c>
      <c r="C54" s="103" t="s">
        <v>684</v>
      </c>
      <c r="D54" s="104" t="s">
        <v>725</v>
      </c>
      <c r="E54" s="104" t="s">
        <v>611</v>
      </c>
      <c r="F54" s="103" t="s">
        <v>676</v>
      </c>
      <c r="G54" s="104" t="s">
        <v>624</v>
      </c>
      <c r="H54" s="104" t="s">
        <v>698</v>
      </c>
      <c r="I54" s="95" t="s">
        <v>887</v>
      </c>
    </row>
    <row r="55" spans="1:9" ht="15" customHeight="1">
      <c r="A55" s="113" t="s">
        <v>1062</v>
      </c>
      <c r="B55" s="138">
        <v>50</v>
      </c>
      <c r="C55" s="103" t="s">
        <v>672</v>
      </c>
      <c r="D55" s="104" t="s">
        <v>781</v>
      </c>
      <c r="E55" s="104" t="s">
        <v>604</v>
      </c>
      <c r="F55" s="103" t="s">
        <v>676</v>
      </c>
      <c r="G55" s="104" t="s">
        <v>595</v>
      </c>
      <c r="H55" s="104" t="s">
        <v>749</v>
      </c>
      <c r="I55" s="95" t="s">
        <v>888</v>
      </c>
    </row>
    <row r="56" spans="1:9" ht="15" customHeight="1">
      <c r="A56" s="113" t="s">
        <v>1063</v>
      </c>
      <c r="B56" s="138">
        <v>51</v>
      </c>
      <c r="C56" s="103" t="s">
        <v>687</v>
      </c>
      <c r="D56" s="104" t="s">
        <v>890</v>
      </c>
      <c r="E56" s="104" t="s">
        <v>891</v>
      </c>
      <c r="F56" s="103" t="s">
        <v>682</v>
      </c>
      <c r="G56" s="104" t="s">
        <v>617</v>
      </c>
      <c r="H56" s="104" t="s">
        <v>761</v>
      </c>
      <c r="I56" s="95" t="s">
        <v>889</v>
      </c>
    </row>
    <row r="57" spans="1:9" ht="15" customHeight="1">
      <c r="A57" s="113" t="s">
        <v>1064</v>
      </c>
      <c r="B57" s="138">
        <v>52</v>
      </c>
      <c r="C57" s="103" t="s">
        <v>688</v>
      </c>
      <c r="D57" s="104" t="s">
        <v>893</v>
      </c>
      <c r="E57" s="104" t="s">
        <v>894</v>
      </c>
      <c r="F57" s="103" t="s">
        <v>676</v>
      </c>
      <c r="G57" s="104" t="s">
        <v>595</v>
      </c>
      <c r="H57" s="104" t="s">
        <v>895</v>
      </c>
      <c r="I57" s="95" t="s">
        <v>892</v>
      </c>
    </row>
    <row r="58" spans="1:9" ht="15" customHeight="1">
      <c r="A58" s="113" t="s">
        <v>1065</v>
      </c>
      <c r="B58" s="138">
        <v>53</v>
      </c>
      <c r="C58" s="103" t="s">
        <v>672</v>
      </c>
      <c r="D58" s="104" t="s">
        <v>774</v>
      </c>
      <c r="E58" s="104" t="s">
        <v>775</v>
      </c>
      <c r="F58" s="103" t="s">
        <v>676</v>
      </c>
      <c r="G58" s="104" t="s">
        <v>748</v>
      </c>
      <c r="H58" s="104" t="s">
        <v>749</v>
      </c>
      <c r="I58" s="95" t="s">
        <v>896</v>
      </c>
    </row>
    <row r="59" spans="1:9" ht="15" customHeight="1">
      <c r="A59" s="113" t="s">
        <v>1066</v>
      </c>
      <c r="B59" s="138">
        <v>54</v>
      </c>
      <c r="C59" s="103" t="s">
        <v>685</v>
      </c>
      <c r="D59" s="104" t="s">
        <v>769</v>
      </c>
      <c r="E59" s="104" t="s">
        <v>770</v>
      </c>
      <c r="F59" s="103" t="s">
        <v>682</v>
      </c>
      <c r="G59" s="104" t="s">
        <v>704</v>
      </c>
      <c r="H59" s="104" t="s">
        <v>761</v>
      </c>
      <c r="I59" s="95" t="s">
        <v>897</v>
      </c>
    </row>
    <row r="60" spans="1:9" ht="15" customHeight="1">
      <c r="A60" s="113" t="s">
        <v>1067</v>
      </c>
      <c r="B60" s="138">
        <v>55</v>
      </c>
      <c r="C60" s="103" t="s">
        <v>674</v>
      </c>
      <c r="D60" s="104" t="s">
        <v>899</v>
      </c>
      <c r="E60" s="104" t="s">
        <v>900</v>
      </c>
      <c r="F60" s="103" t="s">
        <v>676</v>
      </c>
      <c r="G60" s="104" t="s">
        <v>752</v>
      </c>
      <c r="H60" s="104" t="s">
        <v>901</v>
      </c>
      <c r="I60" s="95" t="s">
        <v>898</v>
      </c>
    </row>
    <row r="61" spans="1:9" ht="15" customHeight="1">
      <c r="A61" s="113" t="s">
        <v>1068</v>
      </c>
      <c r="B61" s="138">
        <v>56</v>
      </c>
      <c r="C61" s="103" t="s">
        <v>674</v>
      </c>
      <c r="D61" s="104" t="s">
        <v>627</v>
      </c>
      <c r="E61" s="104" t="s">
        <v>729</v>
      </c>
      <c r="F61" s="103" t="s">
        <v>676</v>
      </c>
      <c r="G61" s="104" t="s">
        <v>610</v>
      </c>
      <c r="H61" s="104" t="s">
        <v>628</v>
      </c>
      <c r="I61" s="95" t="s">
        <v>902</v>
      </c>
    </row>
    <row r="62" spans="1:9" ht="15" customHeight="1">
      <c r="A62" s="113" t="s">
        <v>1069</v>
      </c>
      <c r="B62" s="138">
        <v>57</v>
      </c>
      <c r="C62" s="103" t="s">
        <v>684</v>
      </c>
      <c r="D62" s="104" t="s">
        <v>625</v>
      </c>
      <c r="E62" s="104" t="s">
        <v>904</v>
      </c>
      <c r="F62" s="103" t="s">
        <v>682</v>
      </c>
      <c r="G62" s="104" t="s">
        <v>625</v>
      </c>
      <c r="H62" s="104" t="s">
        <v>698</v>
      </c>
      <c r="I62" s="95" t="s">
        <v>903</v>
      </c>
    </row>
    <row r="63" spans="1:9" ht="15" customHeight="1">
      <c r="A63" s="113" t="s">
        <v>1070</v>
      </c>
      <c r="B63" s="138">
        <v>58</v>
      </c>
      <c r="C63" s="103" t="s">
        <v>684</v>
      </c>
      <c r="D63" s="104" t="s">
        <v>622</v>
      </c>
      <c r="E63" s="104" t="s">
        <v>623</v>
      </c>
      <c r="F63" s="103" t="s">
        <v>676</v>
      </c>
      <c r="G63" s="104" t="s">
        <v>624</v>
      </c>
      <c r="H63" s="104" t="s">
        <v>699</v>
      </c>
      <c r="I63" s="95" t="s">
        <v>905</v>
      </c>
    </row>
    <row r="64" spans="1:9" ht="15" customHeight="1">
      <c r="A64" s="113" t="s">
        <v>1071</v>
      </c>
      <c r="B64" s="138">
        <v>60</v>
      </c>
      <c r="C64" s="103" t="s">
        <v>688</v>
      </c>
      <c r="D64" s="104" t="s">
        <v>615</v>
      </c>
      <c r="E64" s="104" t="s">
        <v>616</v>
      </c>
      <c r="F64" s="103" t="s">
        <v>682</v>
      </c>
      <c r="G64" s="104" t="s">
        <v>617</v>
      </c>
      <c r="H64" s="104" t="s">
        <v>755</v>
      </c>
      <c r="I64" s="95" t="s">
        <v>906</v>
      </c>
    </row>
    <row r="65" spans="1:9" ht="15" customHeight="1">
      <c r="A65" s="113" t="s">
        <v>1072</v>
      </c>
      <c r="B65" s="138">
        <v>61</v>
      </c>
      <c r="C65" s="103" t="s">
        <v>688</v>
      </c>
      <c r="D65" s="104" t="s">
        <v>738</v>
      </c>
      <c r="E65" s="104" t="s">
        <v>739</v>
      </c>
      <c r="F65" s="103" t="s">
        <v>676</v>
      </c>
      <c r="G65" s="104" t="s">
        <v>714</v>
      </c>
      <c r="H65" s="104" t="s">
        <v>755</v>
      </c>
      <c r="I65" s="95" t="s">
        <v>907</v>
      </c>
    </row>
    <row r="66" spans="1:9" ht="15" customHeight="1">
      <c r="A66" s="113" t="s">
        <v>1073</v>
      </c>
      <c r="B66" s="138">
        <v>63</v>
      </c>
      <c r="C66" s="103" t="s">
        <v>688</v>
      </c>
      <c r="D66" s="104" t="s">
        <v>730</v>
      </c>
      <c r="E66" s="104" t="s">
        <v>731</v>
      </c>
      <c r="F66" s="103" t="s">
        <v>676</v>
      </c>
      <c r="G66" s="104" t="s">
        <v>714</v>
      </c>
      <c r="H66" s="104" t="s">
        <v>895</v>
      </c>
      <c r="I66" s="95" t="s">
        <v>908</v>
      </c>
    </row>
    <row r="67" spans="1:9" ht="15" customHeight="1">
      <c r="A67" s="113" t="s">
        <v>1074</v>
      </c>
      <c r="B67" s="138">
        <v>64</v>
      </c>
      <c r="C67" s="103" t="s">
        <v>674</v>
      </c>
      <c r="D67" s="104" t="s">
        <v>912</v>
      </c>
      <c r="E67" s="104" t="s">
        <v>913</v>
      </c>
      <c r="F67" s="103" t="s">
        <v>676</v>
      </c>
      <c r="G67" s="104" t="s">
        <v>914</v>
      </c>
      <c r="H67" s="104" t="s">
        <v>628</v>
      </c>
      <c r="I67" s="95" t="s">
        <v>909</v>
      </c>
    </row>
    <row r="68" spans="1:9" ht="15" customHeight="1">
      <c r="A68" s="113" t="s">
        <v>1075</v>
      </c>
      <c r="B68" s="138">
        <v>65</v>
      </c>
      <c r="C68" s="103" t="s">
        <v>688</v>
      </c>
      <c r="D68" s="104" t="s">
        <v>612</v>
      </c>
      <c r="E68" s="104" t="s">
        <v>613</v>
      </c>
      <c r="F68" s="103" t="s">
        <v>676</v>
      </c>
      <c r="G68" s="104" t="s">
        <v>714</v>
      </c>
      <c r="H68" s="104" t="s">
        <v>755</v>
      </c>
      <c r="I68" s="95" t="s">
        <v>910</v>
      </c>
    </row>
    <row r="69" spans="1:9" ht="15" customHeight="1">
      <c r="A69" s="113" t="s">
        <v>1076</v>
      </c>
      <c r="B69" s="138">
        <v>66</v>
      </c>
      <c r="C69" s="103" t="s">
        <v>688</v>
      </c>
      <c r="D69" s="104" t="s">
        <v>917</v>
      </c>
      <c r="E69" s="104" t="s">
        <v>918</v>
      </c>
      <c r="F69" s="103" t="s">
        <v>676</v>
      </c>
      <c r="G69" s="104" t="s">
        <v>714</v>
      </c>
      <c r="H69" s="104" t="s">
        <v>755</v>
      </c>
      <c r="I69" s="95" t="s">
        <v>911</v>
      </c>
    </row>
    <row r="70" spans="1:9" ht="15" customHeight="1">
      <c r="A70" s="113" t="s">
        <v>1077</v>
      </c>
      <c r="B70" s="138">
        <v>67</v>
      </c>
      <c r="C70" s="103" t="s">
        <v>673</v>
      </c>
      <c r="D70" s="104" t="s">
        <v>920</v>
      </c>
      <c r="E70" s="104" t="s">
        <v>921</v>
      </c>
      <c r="F70" s="103" t="s">
        <v>676</v>
      </c>
      <c r="G70" s="104" t="s">
        <v>752</v>
      </c>
      <c r="H70" s="104" t="s">
        <v>901</v>
      </c>
      <c r="I70" s="95" t="s">
        <v>915</v>
      </c>
    </row>
    <row r="71" spans="1:9" ht="15" customHeight="1">
      <c r="A71" s="113" t="s">
        <v>1078</v>
      </c>
      <c r="B71" s="138">
        <v>68</v>
      </c>
      <c r="C71" s="103" t="s">
        <v>686</v>
      </c>
      <c r="D71" s="104" t="s">
        <v>923</v>
      </c>
      <c r="E71" s="104" t="s">
        <v>924</v>
      </c>
      <c r="F71" s="103" t="s">
        <v>676</v>
      </c>
      <c r="G71" s="104" t="s">
        <v>745</v>
      </c>
      <c r="H71" s="104" t="s">
        <v>749</v>
      </c>
      <c r="I71" s="95" t="s">
        <v>916</v>
      </c>
    </row>
    <row r="72" spans="1:9" ht="15" customHeight="1">
      <c r="A72" s="113" t="s">
        <v>1079</v>
      </c>
      <c r="B72" s="138">
        <v>69</v>
      </c>
      <c r="C72" s="103" t="s">
        <v>674</v>
      </c>
      <c r="D72" s="104" t="s">
        <v>618</v>
      </c>
      <c r="E72" s="104" t="s">
        <v>619</v>
      </c>
      <c r="F72" s="103" t="s">
        <v>676</v>
      </c>
      <c r="G72" s="104" t="s">
        <v>714</v>
      </c>
      <c r="H72" s="104" t="s">
        <v>780</v>
      </c>
      <c r="I72" s="95" t="s">
        <v>919</v>
      </c>
    </row>
    <row r="73" spans="1:9" ht="15" customHeight="1">
      <c r="A73" s="113" t="s">
        <v>1080</v>
      </c>
      <c r="B73" s="138">
        <v>70</v>
      </c>
      <c r="C73" s="103" t="s">
        <v>674</v>
      </c>
      <c r="D73" s="104" t="s">
        <v>734</v>
      </c>
      <c r="E73" s="104" t="s">
        <v>735</v>
      </c>
      <c r="F73" s="103" t="s">
        <v>676</v>
      </c>
      <c r="G73" s="104" t="s">
        <v>594</v>
      </c>
      <c r="H73" s="104" t="s">
        <v>766</v>
      </c>
      <c r="I73" s="95" t="s">
        <v>922</v>
      </c>
    </row>
    <row r="74" spans="1:9" ht="15" customHeight="1">
      <c r="A74" s="113" t="s">
        <v>1081</v>
      </c>
      <c r="B74" s="138">
        <v>71</v>
      </c>
      <c r="C74" s="103" t="s">
        <v>674</v>
      </c>
      <c r="D74" s="104" t="s">
        <v>928</v>
      </c>
      <c r="E74" s="104" t="s">
        <v>929</v>
      </c>
      <c r="F74" s="103" t="s">
        <v>676</v>
      </c>
      <c r="G74" s="104" t="s">
        <v>748</v>
      </c>
      <c r="H74" s="104" t="s">
        <v>766</v>
      </c>
      <c r="I74" s="95" t="s">
        <v>925</v>
      </c>
    </row>
    <row r="75" spans="1:9" ht="15" customHeight="1">
      <c r="A75" s="113" t="s">
        <v>1082</v>
      </c>
      <c r="B75" s="138">
        <v>72</v>
      </c>
      <c r="C75" s="103" t="s">
        <v>688</v>
      </c>
      <c r="D75" s="104" t="s">
        <v>931</v>
      </c>
      <c r="E75" s="104" t="s">
        <v>932</v>
      </c>
      <c r="F75" s="103" t="s">
        <v>683</v>
      </c>
      <c r="G75" s="104" t="s">
        <v>931</v>
      </c>
      <c r="H75" s="104" t="s">
        <v>895</v>
      </c>
      <c r="I75" s="95" t="s">
        <v>926</v>
      </c>
    </row>
    <row r="76" spans="1:9" ht="15" customHeight="1">
      <c r="A76" s="113" t="s">
        <v>1083</v>
      </c>
      <c r="B76" s="138">
        <v>73</v>
      </c>
      <c r="C76" s="103" t="s">
        <v>694</v>
      </c>
      <c r="D76" s="104" t="s">
        <v>732</v>
      </c>
      <c r="E76" s="104" t="s">
        <v>626</v>
      </c>
      <c r="F76" s="103" t="s">
        <v>676</v>
      </c>
      <c r="G76" s="104" t="s">
        <v>733</v>
      </c>
      <c r="H76" s="104" t="s">
        <v>599</v>
      </c>
      <c r="I76" s="95" t="s">
        <v>927</v>
      </c>
    </row>
    <row r="77" spans="1:9" ht="15" customHeight="1">
      <c r="A77" s="113" t="s">
        <v>1084</v>
      </c>
      <c r="B77" s="138">
        <v>74</v>
      </c>
      <c r="C77" s="103" t="s">
        <v>687</v>
      </c>
      <c r="D77" s="104" t="s">
        <v>935</v>
      </c>
      <c r="E77" s="104" t="s">
        <v>936</v>
      </c>
      <c r="F77" s="103" t="s">
        <v>937</v>
      </c>
      <c r="G77" s="104" t="s">
        <v>748</v>
      </c>
      <c r="H77" s="104" t="s">
        <v>761</v>
      </c>
      <c r="I77" s="95" t="s">
        <v>930</v>
      </c>
    </row>
    <row r="78" spans="1:9" ht="15" customHeight="1">
      <c r="A78" s="113" t="s">
        <v>1085</v>
      </c>
      <c r="B78" s="138">
        <v>75</v>
      </c>
      <c r="C78" s="103" t="s">
        <v>674</v>
      </c>
      <c r="D78" s="104" t="s">
        <v>736</v>
      </c>
      <c r="E78" s="104" t="s">
        <v>939</v>
      </c>
      <c r="F78" s="103" t="s">
        <v>676</v>
      </c>
      <c r="G78" s="104" t="s">
        <v>614</v>
      </c>
      <c r="H78" s="104" t="s">
        <v>737</v>
      </c>
      <c r="I78" s="95" t="s">
        <v>933</v>
      </c>
    </row>
    <row r="79" spans="1:9" ht="15" customHeight="1">
      <c r="A79" s="113" t="s">
        <v>1086</v>
      </c>
      <c r="B79" s="138">
        <v>76</v>
      </c>
      <c r="C79" s="103" t="s">
        <v>694</v>
      </c>
      <c r="D79" s="104" t="s">
        <v>941</v>
      </c>
      <c r="E79" s="104" t="s">
        <v>942</v>
      </c>
      <c r="F79" s="103" t="s">
        <v>683</v>
      </c>
      <c r="G79" s="104" t="s">
        <v>941</v>
      </c>
      <c r="H79" s="104" t="s">
        <v>601</v>
      </c>
      <c r="I79" s="95" t="s">
        <v>934</v>
      </c>
    </row>
    <row r="80" spans="1:9" ht="15" customHeight="1">
      <c r="A80" s="113" t="s">
        <v>1087</v>
      </c>
      <c r="B80" s="138">
        <v>78</v>
      </c>
      <c r="C80" s="103" t="s">
        <v>673</v>
      </c>
      <c r="D80" s="104" t="s">
        <v>945</v>
      </c>
      <c r="E80" s="104" t="s">
        <v>946</v>
      </c>
      <c r="F80" s="103" t="s">
        <v>676</v>
      </c>
      <c r="G80" s="104" t="s">
        <v>947</v>
      </c>
      <c r="H80" s="104" t="s">
        <v>901</v>
      </c>
      <c r="I80" s="95" t="s">
        <v>938</v>
      </c>
    </row>
    <row r="81" spans="1:9" ht="15" customHeight="1">
      <c r="A81" s="113" t="s">
        <v>1088</v>
      </c>
      <c r="B81" s="138">
        <v>79</v>
      </c>
      <c r="C81" s="103" t="s">
        <v>674</v>
      </c>
      <c r="D81" s="104" t="s">
        <v>788</v>
      </c>
      <c r="E81" s="104" t="s">
        <v>789</v>
      </c>
      <c r="F81" s="103" t="s">
        <v>676</v>
      </c>
      <c r="G81" s="104" t="s">
        <v>748</v>
      </c>
      <c r="H81" s="104" t="s">
        <v>783</v>
      </c>
      <c r="I81" s="95" t="s">
        <v>940</v>
      </c>
    </row>
    <row r="82" spans="1:9" ht="15" customHeight="1">
      <c r="A82" s="113" t="s">
        <v>1089</v>
      </c>
      <c r="B82" s="138">
        <v>80</v>
      </c>
      <c r="C82" s="103" t="s">
        <v>674</v>
      </c>
      <c r="D82" s="104" t="s">
        <v>785</v>
      </c>
      <c r="E82" s="104" t="s">
        <v>786</v>
      </c>
      <c r="F82" s="103" t="s">
        <v>676</v>
      </c>
      <c r="G82" s="104" t="s">
        <v>752</v>
      </c>
      <c r="H82" s="104" t="s">
        <v>760</v>
      </c>
      <c r="I82" s="95" t="s">
        <v>943</v>
      </c>
    </row>
    <row r="83" spans="1:9" ht="15" customHeight="1">
      <c r="A83" s="113" t="s">
        <v>1090</v>
      </c>
      <c r="B83" s="138">
        <v>81</v>
      </c>
      <c r="C83" s="103" t="s">
        <v>673</v>
      </c>
      <c r="D83" s="104" t="s">
        <v>951</v>
      </c>
      <c r="E83" s="104" t="s">
        <v>952</v>
      </c>
      <c r="F83" s="103" t="s">
        <v>676</v>
      </c>
      <c r="G83" s="104" t="s">
        <v>953</v>
      </c>
      <c r="H83" s="104" t="s">
        <v>782</v>
      </c>
      <c r="I83" s="95" t="s">
        <v>944</v>
      </c>
    </row>
    <row r="84" spans="1:9" ht="15" customHeight="1">
      <c r="A84" s="113" t="s">
        <v>1091</v>
      </c>
      <c r="B84" s="138">
        <v>82</v>
      </c>
      <c r="C84" s="103" t="s">
        <v>673</v>
      </c>
      <c r="D84" s="104" t="s">
        <v>955</v>
      </c>
      <c r="E84" s="104" t="s">
        <v>956</v>
      </c>
      <c r="F84" s="103" t="s">
        <v>676</v>
      </c>
      <c r="G84" s="104" t="s">
        <v>595</v>
      </c>
      <c r="H84" s="104" t="s">
        <v>728</v>
      </c>
      <c r="I84" s="95" t="s">
        <v>948</v>
      </c>
    </row>
    <row r="85" spans="1:9" ht="15" customHeight="1">
      <c r="A85" s="113" t="s">
        <v>1092</v>
      </c>
      <c r="B85" s="138">
        <v>83</v>
      </c>
      <c r="C85" s="103" t="s">
        <v>673</v>
      </c>
      <c r="D85" s="104" t="s">
        <v>620</v>
      </c>
      <c r="E85" s="104" t="s">
        <v>621</v>
      </c>
      <c r="F85" s="103" t="s">
        <v>676</v>
      </c>
      <c r="G85" s="104" t="s">
        <v>752</v>
      </c>
      <c r="H85" s="104" t="s">
        <v>760</v>
      </c>
      <c r="I85" s="95" t="s">
        <v>949</v>
      </c>
    </row>
    <row r="86" spans="1:9" ht="15" customHeight="1">
      <c r="A86" s="113" t="s">
        <v>1093</v>
      </c>
      <c r="B86" s="138">
        <v>85</v>
      </c>
      <c r="C86" s="103" t="s">
        <v>673</v>
      </c>
      <c r="D86" s="104" t="s">
        <v>960</v>
      </c>
      <c r="E86" s="104" t="s">
        <v>961</v>
      </c>
      <c r="F86" s="103" t="s">
        <v>676</v>
      </c>
      <c r="G86" s="104" t="s">
        <v>702</v>
      </c>
      <c r="H86" s="104" t="s">
        <v>780</v>
      </c>
      <c r="I86" s="95" t="s">
        <v>950</v>
      </c>
    </row>
    <row r="87" spans="1:9" ht="15" customHeight="1">
      <c r="A87" s="113" t="s">
        <v>1094</v>
      </c>
      <c r="B87" s="138">
        <v>86</v>
      </c>
      <c r="C87" s="103" t="s">
        <v>674</v>
      </c>
      <c r="D87" s="104" t="s">
        <v>963</v>
      </c>
      <c r="E87" s="104" t="s">
        <v>964</v>
      </c>
      <c r="F87" s="103" t="s">
        <v>676</v>
      </c>
      <c r="G87" s="104" t="s">
        <v>965</v>
      </c>
      <c r="H87" s="104" t="s">
        <v>966</v>
      </c>
      <c r="I87" s="95" t="s">
        <v>954</v>
      </c>
    </row>
    <row r="88" spans="1:9" ht="15" customHeight="1">
      <c r="A88" s="113" t="s">
        <v>1095</v>
      </c>
      <c r="B88" s="138">
        <v>87</v>
      </c>
      <c r="C88" s="103" t="s">
        <v>673</v>
      </c>
      <c r="D88" s="104" t="s">
        <v>629</v>
      </c>
      <c r="E88" s="104" t="s">
        <v>787</v>
      </c>
      <c r="F88" s="103" t="s">
        <v>676</v>
      </c>
      <c r="G88" s="104" t="s">
        <v>595</v>
      </c>
      <c r="H88" s="104" t="s">
        <v>630</v>
      </c>
      <c r="I88" s="95" t="s">
        <v>957</v>
      </c>
    </row>
    <row r="89" spans="1:9" ht="15" customHeight="1">
      <c r="A89" s="113" t="s">
        <v>1096</v>
      </c>
      <c r="B89" s="138">
        <v>88</v>
      </c>
      <c r="C89" s="103" t="s">
        <v>673</v>
      </c>
      <c r="D89" s="104" t="s">
        <v>969</v>
      </c>
      <c r="E89" s="104" t="s">
        <v>970</v>
      </c>
      <c r="F89" s="103" t="s">
        <v>683</v>
      </c>
      <c r="G89" s="104" t="s">
        <v>970</v>
      </c>
      <c r="H89" s="104" t="s">
        <v>760</v>
      </c>
      <c r="I89" s="95" t="s">
        <v>958</v>
      </c>
    </row>
    <row r="90" spans="1:9" ht="15" customHeight="1">
      <c r="A90" s="113" t="s">
        <v>1097</v>
      </c>
      <c r="B90" s="138">
        <v>89</v>
      </c>
      <c r="C90" s="103" t="s">
        <v>674</v>
      </c>
      <c r="D90" s="104" t="s">
        <v>972</v>
      </c>
      <c r="E90" s="104" t="s">
        <v>973</v>
      </c>
      <c r="F90" s="103" t="s">
        <v>676</v>
      </c>
      <c r="G90" s="104" t="s">
        <v>1098</v>
      </c>
      <c r="H90" s="104" t="s">
        <v>779</v>
      </c>
      <c r="I90" s="95" t="s">
        <v>959</v>
      </c>
    </row>
    <row r="91" spans="1:9" ht="15" customHeight="1">
      <c r="A91" s="113" t="s">
        <v>1099</v>
      </c>
      <c r="B91" s="138">
        <v>90</v>
      </c>
      <c r="C91" s="103" t="s">
        <v>673</v>
      </c>
      <c r="D91" s="104" t="s">
        <v>631</v>
      </c>
      <c r="E91" s="104" t="s">
        <v>632</v>
      </c>
      <c r="F91" s="103" t="s">
        <v>676</v>
      </c>
      <c r="G91" s="104" t="s">
        <v>633</v>
      </c>
      <c r="H91" s="104" t="s">
        <v>975</v>
      </c>
      <c r="I91" s="95" t="s">
        <v>962</v>
      </c>
    </row>
    <row r="92" spans="1:9" ht="15" customHeight="1">
      <c r="A92" s="113" t="s">
        <v>1100</v>
      </c>
      <c r="B92" s="138">
        <v>91</v>
      </c>
      <c r="C92" s="103" t="s">
        <v>674</v>
      </c>
      <c r="D92" s="104" t="s">
        <v>977</v>
      </c>
      <c r="E92" s="104" t="s">
        <v>609</v>
      </c>
      <c r="F92" s="103" t="s">
        <v>676</v>
      </c>
      <c r="G92" s="104" t="s">
        <v>953</v>
      </c>
      <c r="H92" s="104" t="s">
        <v>875</v>
      </c>
      <c r="I92" s="95" t="s">
        <v>967</v>
      </c>
    </row>
    <row r="93" spans="1:9" ht="15" customHeight="1">
      <c r="A93" s="113" t="s">
        <v>1101</v>
      </c>
      <c r="B93" s="138">
        <v>92</v>
      </c>
      <c r="C93" s="103" t="s">
        <v>694</v>
      </c>
      <c r="D93" s="104" t="s">
        <v>979</v>
      </c>
      <c r="E93" s="104" t="s">
        <v>980</v>
      </c>
      <c r="F93" s="103" t="s">
        <v>683</v>
      </c>
      <c r="G93" s="104" t="s">
        <v>981</v>
      </c>
      <c r="H93" s="104" t="s">
        <v>773</v>
      </c>
      <c r="I93" s="95" t="s">
        <v>968</v>
      </c>
    </row>
    <row r="94" spans="1:9" ht="15" customHeight="1">
      <c r="A94" s="113" t="s">
        <v>1102</v>
      </c>
      <c r="B94" s="138">
        <v>93</v>
      </c>
      <c r="C94" s="103" t="s">
        <v>673</v>
      </c>
      <c r="D94" s="104" t="s">
        <v>983</v>
      </c>
      <c r="E94" s="104" t="s">
        <v>984</v>
      </c>
      <c r="F94" s="103" t="s">
        <v>676</v>
      </c>
      <c r="G94" s="104" t="s">
        <v>947</v>
      </c>
      <c r="H94" s="104" t="s">
        <v>985</v>
      </c>
      <c r="I94" s="95" t="s">
        <v>971</v>
      </c>
    </row>
    <row r="95" spans="1:9" ht="15" customHeight="1">
      <c r="A95" s="113" t="s">
        <v>1103</v>
      </c>
      <c r="B95" s="138">
        <v>94</v>
      </c>
      <c r="C95" s="103" t="s">
        <v>799</v>
      </c>
      <c r="D95" s="104" t="s">
        <v>986</v>
      </c>
      <c r="E95" s="104" t="s">
        <v>987</v>
      </c>
      <c r="F95" s="103" t="s">
        <v>676</v>
      </c>
      <c r="G95" s="104" t="s">
        <v>988</v>
      </c>
      <c r="H95" s="104" t="s">
        <v>989</v>
      </c>
      <c r="I95" s="95" t="s">
        <v>974</v>
      </c>
    </row>
    <row r="96" spans="1:9" ht="15" customHeight="1">
      <c r="A96" s="113" t="s">
        <v>1104</v>
      </c>
      <c r="B96" s="138">
        <v>95</v>
      </c>
      <c r="C96" s="103" t="s">
        <v>799</v>
      </c>
      <c r="D96" s="104" t="s">
        <v>990</v>
      </c>
      <c r="E96" s="104" t="s">
        <v>991</v>
      </c>
      <c r="F96" s="103" t="s">
        <v>676</v>
      </c>
      <c r="G96" s="104" t="s">
        <v>988</v>
      </c>
      <c r="H96" s="104" t="s">
        <v>992</v>
      </c>
      <c r="I96" s="95" t="s">
        <v>976</v>
      </c>
    </row>
    <row r="97" spans="1:9" ht="15" customHeight="1">
      <c r="A97" s="113" t="s">
        <v>1105</v>
      </c>
      <c r="B97" s="138">
        <v>96</v>
      </c>
      <c r="C97" s="103" t="s">
        <v>799</v>
      </c>
      <c r="D97" s="104" t="s">
        <v>993</v>
      </c>
      <c r="E97" s="104" t="s">
        <v>994</v>
      </c>
      <c r="F97" s="103" t="s">
        <v>676</v>
      </c>
      <c r="G97" s="104" t="s">
        <v>988</v>
      </c>
      <c r="H97" s="104" t="s">
        <v>989</v>
      </c>
      <c r="I97" s="95" t="s">
        <v>978</v>
      </c>
    </row>
    <row r="98" spans="1:9" ht="15" customHeight="1">
      <c r="A98" s="113" t="s">
        <v>1106</v>
      </c>
      <c r="B98" s="138">
        <v>97</v>
      </c>
      <c r="C98" s="103" t="s">
        <v>799</v>
      </c>
      <c r="D98" s="104" t="s">
        <v>995</v>
      </c>
      <c r="E98" s="104" t="s">
        <v>996</v>
      </c>
      <c r="F98" s="103" t="s">
        <v>676</v>
      </c>
      <c r="G98" s="104" t="s">
        <v>988</v>
      </c>
      <c r="H98" s="104" t="s">
        <v>997</v>
      </c>
      <c r="I98" s="95" t="s">
        <v>982</v>
      </c>
    </row>
    <row r="99" spans="1:9" ht="12.75">
      <c r="A99" s="122"/>
      <c r="B99" s="128"/>
      <c r="C99" s="106"/>
      <c r="D99" s="106"/>
      <c r="E99" s="106"/>
      <c r="F99" s="106"/>
      <c r="G99" s="106"/>
      <c r="H99" s="106"/>
      <c r="I99" s="106"/>
    </row>
    <row r="100" spans="1:9" ht="12.75">
      <c r="A100" s="122"/>
      <c r="B100" s="128"/>
      <c r="C100" s="106"/>
      <c r="D100" s="106"/>
      <c r="E100" s="106"/>
      <c r="F100" s="106"/>
      <c r="G100" s="106"/>
      <c r="H100" s="106"/>
      <c r="I100" s="106"/>
    </row>
    <row r="101" spans="1:9" ht="12.75">
      <c r="A101" s="122"/>
      <c r="B101" s="128"/>
      <c r="C101" s="106"/>
      <c r="D101" s="106"/>
      <c r="E101" s="106"/>
      <c r="F101" s="106"/>
      <c r="G101" s="106"/>
      <c r="H101" s="106"/>
      <c r="I101" s="106"/>
    </row>
    <row r="102" spans="1:9" ht="12.75">
      <c r="A102" s="122"/>
      <c r="B102" s="128"/>
      <c r="C102" s="106"/>
      <c r="D102" s="106"/>
      <c r="E102" s="106"/>
      <c r="F102" s="106"/>
      <c r="G102" s="106"/>
      <c r="H102" s="106"/>
      <c r="I102" s="106"/>
    </row>
    <row r="103" spans="1:9" ht="12.75">
      <c r="A103" s="122"/>
      <c r="B103" s="128"/>
      <c r="C103" s="106"/>
      <c r="D103" s="106"/>
      <c r="E103" s="106"/>
      <c r="F103" s="106"/>
      <c r="G103" s="106"/>
      <c r="H103" s="106"/>
      <c r="I103" s="106"/>
    </row>
    <row r="104" spans="1:9" ht="12.75">
      <c r="A104" s="122"/>
      <c r="B104" s="128"/>
      <c r="C104" s="106"/>
      <c r="D104" s="106"/>
      <c r="E104" s="106"/>
      <c r="F104" s="106"/>
      <c r="G104" s="106"/>
      <c r="H104" s="106"/>
      <c r="I104" s="106"/>
    </row>
    <row r="105" spans="1:9" ht="12.75">
      <c r="A105" s="122"/>
      <c r="B105" s="128"/>
      <c r="C105" s="106"/>
      <c r="D105" s="106"/>
      <c r="E105" s="106"/>
      <c r="F105" s="106"/>
      <c r="G105" s="106"/>
      <c r="H105" s="106"/>
      <c r="I105" s="106"/>
    </row>
    <row r="106" spans="1:9" ht="12.75">
      <c r="A106" s="122"/>
      <c r="B106" s="128"/>
      <c r="C106" s="106"/>
      <c r="D106" s="106"/>
      <c r="E106" s="106"/>
      <c r="F106" s="106"/>
      <c r="G106" s="106"/>
      <c r="H106" s="106"/>
      <c r="I106" s="106"/>
    </row>
    <row r="107" spans="1:9" ht="12.75">
      <c r="A107" s="122"/>
      <c r="B107" s="128"/>
      <c r="C107" s="106"/>
      <c r="D107" s="106"/>
      <c r="E107" s="106"/>
      <c r="F107" s="106"/>
      <c r="G107" s="106"/>
      <c r="H107" s="106"/>
      <c r="I107" s="106"/>
    </row>
    <row r="108" spans="1:9" ht="12.75">
      <c r="A108" s="122"/>
      <c r="B108" s="128"/>
      <c r="C108" s="106"/>
      <c r="D108" s="106"/>
      <c r="E108" s="106"/>
      <c r="F108" s="106"/>
      <c r="G108" s="106"/>
      <c r="H108" s="106"/>
      <c r="I108" s="106"/>
    </row>
    <row r="109" spans="1:9" ht="12.75">
      <c r="A109" s="122"/>
      <c r="B109" s="128"/>
      <c r="C109" s="106"/>
      <c r="D109" s="106"/>
      <c r="E109" s="106"/>
      <c r="F109" s="106"/>
      <c r="G109" s="106"/>
      <c r="H109" s="106"/>
      <c r="I109" s="106"/>
    </row>
    <row r="110" spans="1:9" ht="12.75">
      <c r="A110" s="122"/>
      <c r="B110" s="128"/>
      <c r="C110" s="106"/>
      <c r="D110" s="106"/>
      <c r="E110" s="106"/>
      <c r="F110" s="106"/>
      <c r="G110" s="106"/>
      <c r="H110" s="106"/>
      <c r="I110" s="106"/>
    </row>
    <row r="111" spans="1:9" ht="12.75">
      <c r="A111" s="122"/>
      <c r="B111" s="128"/>
      <c r="C111" s="106"/>
      <c r="D111" s="106"/>
      <c r="E111" s="106"/>
      <c r="F111" s="106"/>
      <c r="G111" s="106"/>
      <c r="H111" s="106"/>
      <c r="I111" s="106"/>
    </row>
    <row r="112" spans="1:9" ht="12.75">
      <c r="A112" s="122"/>
      <c r="B112" s="128"/>
      <c r="C112" s="106"/>
      <c r="D112" s="106"/>
      <c r="E112" s="106"/>
      <c r="F112" s="106"/>
      <c r="G112" s="106"/>
      <c r="H112" s="106"/>
      <c r="I112" s="106"/>
    </row>
    <row r="113" spans="1:9" ht="12.75">
      <c r="A113" s="122"/>
      <c r="B113" s="128"/>
      <c r="C113" s="106"/>
      <c r="D113" s="106"/>
      <c r="E113" s="106"/>
      <c r="F113" s="106"/>
      <c r="G113" s="106"/>
      <c r="H113" s="106"/>
      <c r="I113" s="106"/>
    </row>
    <row r="114" spans="1:9" ht="12.75">
      <c r="A114" s="122"/>
      <c r="B114" s="128"/>
      <c r="C114" s="106"/>
      <c r="D114" s="106"/>
      <c r="E114" s="106"/>
      <c r="F114" s="106"/>
      <c r="G114" s="106"/>
      <c r="H114" s="106"/>
      <c r="I114" s="106"/>
    </row>
    <row r="115" spans="1:9" ht="12.75">
      <c r="A115" s="122"/>
      <c r="B115" s="128"/>
      <c r="C115" s="106"/>
      <c r="D115" s="106"/>
      <c r="E115" s="106"/>
      <c r="F115" s="106"/>
      <c r="G115" s="106"/>
      <c r="H115" s="106"/>
      <c r="I115" s="106"/>
    </row>
    <row r="116" spans="1:9" ht="12.75">
      <c r="A116" s="122"/>
      <c r="B116" s="128"/>
      <c r="C116" s="106"/>
      <c r="D116" s="106"/>
      <c r="E116" s="106"/>
      <c r="F116" s="106"/>
      <c r="G116" s="106"/>
      <c r="H116" s="106"/>
      <c r="I116" s="106"/>
    </row>
    <row r="117" spans="1:9" ht="12.75">
      <c r="A117" s="122"/>
      <c r="B117" s="128"/>
      <c r="C117" s="106"/>
      <c r="D117" s="106"/>
      <c r="E117" s="106"/>
      <c r="F117" s="106"/>
      <c r="G117" s="106"/>
      <c r="H117" s="106"/>
      <c r="I117" s="106"/>
    </row>
    <row r="118" spans="1:9" ht="12.75">
      <c r="A118" s="122"/>
      <c r="B118" s="128"/>
      <c r="C118" s="106"/>
      <c r="D118" s="106"/>
      <c r="E118" s="106"/>
      <c r="F118" s="106"/>
      <c r="G118" s="106"/>
      <c r="H118" s="106"/>
      <c r="I118" s="106"/>
    </row>
    <row r="119" spans="1:9" ht="12.75">
      <c r="A119" s="122"/>
      <c r="B119" s="128"/>
      <c r="C119" s="106"/>
      <c r="D119" s="106"/>
      <c r="E119" s="106"/>
      <c r="F119" s="106"/>
      <c r="G119" s="106"/>
      <c r="H119" s="106"/>
      <c r="I119" s="106"/>
    </row>
    <row r="120" spans="1:9" ht="12.75">
      <c r="A120" s="122"/>
      <c r="B120" s="128"/>
      <c r="C120" s="106"/>
      <c r="D120" s="106"/>
      <c r="E120" s="106"/>
      <c r="F120" s="106"/>
      <c r="G120" s="106"/>
      <c r="H120" s="106"/>
      <c r="I120" s="106"/>
    </row>
    <row r="121" spans="1:9" ht="12.75">
      <c r="A121" s="122"/>
      <c r="B121" s="128"/>
      <c r="C121" s="106"/>
      <c r="D121" s="106"/>
      <c r="E121" s="106"/>
      <c r="F121" s="106"/>
      <c r="G121" s="106"/>
      <c r="H121" s="106"/>
      <c r="I121" s="106"/>
    </row>
    <row r="122" spans="1:9" ht="12.75">
      <c r="A122" s="122"/>
      <c r="B122" s="128"/>
      <c r="C122" s="106"/>
      <c r="D122" s="106"/>
      <c r="E122" s="106"/>
      <c r="F122" s="106"/>
      <c r="G122" s="106"/>
      <c r="H122" s="106"/>
      <c r="I122" s="106"/>
    </row>
    <row r="123" spans="1:9" ht="12.75">
      <c r="A123" s="122"/>
      <c r="B123" s="128"/>
      <c r="C123" s="106"/>
      <c r="D123" s="106"/>
      <c r="E123" s="106"/>
      <c r="F123" s="106"/>
      <c r="G123" s="106"/>
      <c r="H123" s="106"/>
      <c r="I123" s="106"/>
    </row>
    <row r="124" spans="1:9" ht="12.75">
      <c r="A124" s="122"/>
      <c r="B124" s="128"/>
      <c r="C124" s="106"/>
      <c r="D124" s="106"/>
      <c r="E124" s="106"/>
      <c r="F124" s="106"/>
      <c r="G124" s="106"/>
      <c r="H124" s="106"/>
      <c r="I124" s="106"/>
    </row>
    <row r="125" spans="1:9" ht="12.75">
      <c r="A125" s="122"/>
      <c r="B125" s="128"/>
      <c r="C125" s="106"/>
      <c r="D125" s="106"/>
      <c r="E125" s="106"/>
      <c r="F125" s="106"/>
      <c r="G125" s="106"/>
      <c r="H125" s="106"/>
      <c r="I125" s="106"/>
    </row>
    <row r="126" spans="1:9" ht="12.75">
      <c r="A126" s="122"/>
      <c r="B126" s="128"/>
      <c r="C126" s="106"/>
      <c r="D126" s="106"/>
      <c r="E126" s="106"/>
      <c r="F126" s="106"/>
      <c r="G126" s="106"/>
      <c r="H126" s="106"/>
      <c r="I126" s="106"/>
    </row>
    <row r="127" spans="1:9" ht="12.75">
      <c r="A127" s="122"/>
      <c r="B127" s="128"/>
      <c r="C127" s="106"/>
      <c r="D127" s="106"/>
      <c r="E127" s="106"/>
      <c r="F127" s="106"/>
      <c r="G127" s="106"/>
      <c r="H127" s="106"/>
      <c r="I127" s="106"/>
    </row>
    <row r="128" spans="1:9" ht="12.75">
      <c r="A128" s="122"/>
      <c r="B128" s="128"/>
      <c r="C128" s="106"/>
      <c r="D128" s="106"/>
      <c r="E128" s="106"/>
      <c r="F128" s="106"/>
      <c r="G128" s="106"/>
      <c r="H128" s="106"/>
      <c r="I128" s="106"/>
    </row>
    <row r="129" spans="1:9" ht="12.75">
      <c r="A129" s="122"/>
      <c r="B129" s="128"/>
      <c r="C129" s="106"/>
      <c r="D129" s="106"/>
      <c r="E129" s="106"/>
      <c r="F129" s="106"/>
      <c r="G129" s="106"/>
      <c r="H129" s="106"/>
      <c r="I129" s="106"/>
    </row>
    <row r="130" spans="1:9" ht="12.75">
      <c r="A130" s="122"/>
      <c r="B130" s="128"/>
      <c r="C130" s="106"/>
      <c r="D130" s="106"/>
      <c r="E130" s="106"/>
      <c r="F130" s="106"/>
      <c r="G130" s="106"/>
      <c r="H130" s="106"/>
      <c r="I130" s="106"/>
    </row>
    <row r="131" spans="1:9" ht="12.75">
      <c r="A131" s="122"/>
      <c r="B131" s="128"/>
      <c r="C131" s="106"/>
      <c r="D131" s="106"/>
      <c r="E131" s="106"/>
      <c r="F131" s="106"/>
      <c r="G131" s="106"/>
      <c r="H131" s="106"/>
      <c r="I131" s="106"/>
    </row>
    <row r="132" spans="1:9" ht="12.75">
      <c r="A132" s="122"/>
      <c r="B132" s="128"/>
      <c r="C132" s="106"/>
      <c r="D132" s="106"/>
      <c r="E132" s="106"/>
      <c r="F132" s="106"/>
      <c r="G132" s="106"/>
      <c r="H132" s="106"/>
      <c r="I132" s="106"/>
    </row>
    <row r="133" spans="1:9" ht="12.75">
      <c r="A133" s="122"/>
      <c r="B133" s="128"/>
      <c r="C133" s="106"/>
      <c r="D133" s="106"/>
      <c r="E133" s="106"/>
      <c r="F133" s="106"/>
      <c r="G133" s="106"/>
      <c r="H133" s="106"/>
      <c r="I133" s="106"/>
    </row>
    <row r="134" spans="1:9" ht="12.75">
      <c r="A134" s="122"/>
      <c r="B134" s="128"/>
      <c r="C134" s="106"/>
      <c r="D134" s="106"/>
      <c r="E134" s="106"/>
      <c r="F134" s="106"/>
      <c r="G134" s="106"/>
      <c r="H134" s="106"/>
      <c r="I134" s="106"/>
    </row>
    <row r="135" spans="1:9" ht="12.75">
      <c r="A135" s="122"/>
      <c r="B135" s="128"/>
      <c r="C135" s="106"/>
      <c r="D135" s="106"/>
      <c r="E135" s="106"/>
      <c r="F135" s="106"/>
      <c r="G135" s="106"/>
      <c r="H135" s="106"/>
      <c r="I135" s="106"/>
    </row>
    <row r="136" spans="1:9" ht="12.75">
      <c r="A136" s="122"/>
      <c r="B136" s="128"/>
      <c r="C136" s="106"/>
      <c r="D136" s="106"/>
      <c r="E136" s="106"/>
      <c r="F136" s="106"/>
      <c r="G136" s="106"/>
      <c r="H136" s="106"/>
      <c r="I136" s="106"/>
    </row>
    <row r="137" spans="1:9" ht="12.75">
      <c r="A137" s="122"/>
      <c r="B137" s="128"/>
      <c r="C137" s="106"/>
      <c r="D137" s="106"/>
      <c r="E137" s="106"/>
      <c r="F137" s="106"/>
      <c r="G137" s="106"/>
      <c r="H137" s="106"/>
      <c r="I137" s="106"/>
    </row>
    <row r="138" spans="1:9" ht="12.75">
      <c r="A138" s="122"/>
      <c r="B138" s="128"/>
      <c r="C138" s="106"/>
      <c r="D138" s="106"/>
      <c r="E138" s="106"/>
      <c r="F138" s="106"/>
      <c r="G138" s="106"/>
      <c r="H138" s="106"/>
      <c r="I138" s="106"/>
    </row>
    <row r="139" spans="1:9" ht="12.75">
      <c r="A139" s="122"/>
      <c r="B139" s="128"/>
      <c r="C139" s="106"/>
      <c r="D139" s="106"/>
      <c r="E139" s="106"/>
      <c r="F139" s="106"/>
      <c r="G139" s="106"/>
      <c r="H139" s="106"/>
      <c r="I139" s="106"/>
    </row>
    <row r="140" spans="1:9" ht="12.75">
      <c r="A140" s="122"/>
      <c r="B140" s="128"/>
      <c r="C140" s="106"/>
      <c r="D140" s="106"/>
      <c r="E140" s="106"/>
      <c r="F140" s="106"/>
      <c r="G140" s="106"/>
      <c r="H140" s="106"/>
      <c r="I140" s="106"/>
    </row>
    <row r="141" spans="1:9" ht="12.75">
      <c r="A141" s="122"/>
      <c r="B141" s="128"/>
      <c r="C141" s="106"/>
      <c r="D141" s="106"/>
      <c r="E141" s="106"/>
      <c r="F141" s="106"/>
      <c r="G141" s="106"/>
      <c r="H141" s="106"/>
      <c r="I141" s="106"/>
    </row>
    <row r="142" spans="1:9" ht="12.75">
      <c r="A142" s="122"/>
      <c r="B142" s="128"/>
      <c r="C142" s="106"/>
      <c r="D142" s="106"/>
      <c r="E142" s="106"/>
      <c r="F142" s="106"/>
      <c r="G142" s="106"/>
      <c r="H142" s="106"/>
      <c r="I142" s="106"/>
    </row>
    <row r="143" spans="1:9" ht="12.75">
      <c r="A143" s="122"/>
      <c r="B143" s="128"/>
      <c r="C143" s="106"/>
      <c r="D143" s="106"/>
      <c r="E143" s="106"/>
      <c r="F143" s="106"/>
      <c r="G143" s="106"/>
      <c r="H143" s="106"/>
      <c r="I143" s="106"/>
    </row>
    <row r="144" spans="1:9" ht="12.75">
      <c r="A144" s="122"/>
      <c r="B144" s="128"/>
      <c r="C144" s="106"/>
      <c r="D144" s="106"/>
      <c r="E144" s="106"/>
      <c r="F144" s="106"/>
      <c r="G144" s="106"/>
      <c r="H144" s="106"/>
      <c r="I144" s="106"/>
    </row>
    <row r="145" spans="1:9" ht="12.75">
      <c r="A145" s="122"/>
      <c r="B145" s="128"/>
      <c r="C145" s="106"/>
      <c r="D145" s="106"/>
      <c r="E145" s="106"/>
      <c r="F145" s="106"/>
      <c r="G145" s="106"/>
      <c r="H145" s="106"/>
      <c r="I145" s="106"/>
    </row>
    <row r="146" spans="1:9" ht="12.75">
      <c r="A146" s="122"/>
      <c r="B146" s="128"/>
      <c r="C146" s="106"/>
      <c r="D146" s="106"/>
      <c r="E146" s="106"/>
      <c r="F146" s="106"/>
      <c r="G146" s="106"/>
      <c r="H146" s="106"/>
      <c r="I146" s="106"/>
    </row>
    <row r="147" spans="1:9" ht="12.75">
      <c r="A147" s="122"/>
      <c r="B147" s="128"/>
      <c r="C147" s="106"/>
      <c r="D147" s="106"/>
      <c r="E147" s="106"/>
      <c r="F147" s="106"/>
      <c r="G147" s="106"/>
      <c r="H147" s="106"/>
      <c r="I147" s="106"/>
    </row>
    <row r="148" spans="1:9" ht="12.75">
      <c r="A148" s="122"/>
      <c r="B148" s="128"/>
      <c r="C148" s="106"/>
      <c r="D148" s="106"/>
      <c r="E148" s="106"/>
      <c r="F148" s="106"/>
      <c r="G148" s="106"/>
      <c r="H148" s="106"/>
      <c r="I148" s="106"/>
    </row>
    <row r="149" spans="1:9" ht="12.75">
      <c r="A149" s="122"/>
      <c r="B149" s="128"/>
      <c r="C149" s="106"/>
      <c r="D149" s="106"/>
      <c r="E149" s="106"/>
      <c r="F149" s="106"/>
      <c r="G149" s="106"/>
      <c r="H149" s="106"/>
      <c r="I149" s="106"/>
    </row>
    <row r="150" spans="1:9" ht="12.75">
      <c r="A150" s="122"/>
      <c r="B150" s="128"/>
      <c r="C150" s="106"/>
      <c r="D150" s="106"/>
      <c r="E150" s="106"/>
      <c r="F150" s="106"/>
      <c r="G150" s="106"/>
      <c r="H150" s="106"/>
      <c r="I150" s="106"/>
    </row>
    <row r="151" spans="1:9" ht="12.75">
      <c r="A151" s="122"/>
      <c r="B151" s="128"/>
      <c r="C151" s="106"/>
      <c r="D151" s="106"/>
      <c r="E151" s="106"/>
      <c r="F151" s="106"/>
      <c r="G151" s="106"/>
      <c r="H151" s="106"/>
      <c r="I151" s="106"/>
    </row>
    <row r="152" spans="1:9" ht="12.75">
      <c r="A152" s="122"/>
      <c r="B152" s="128"/>
      <c r="C152" s="106"/>
      <c r="D152" s="106"/>
      <c r="E152" s="106"/>
      <c r="F152" s="106"/>
      <c r="G152" s="106"/>
      <c r="H152" s="106"/>
      <c r="I152" s="106"/>
    </row>
    <row r="153" spans="1:9" ht="12.75">
      <c r="A153" s="122"/>
      <c r="B153" s="128"/>
      <c r="C153" s="106"/>
      <c r="D153" s="106"/>
      <c r="E153" s="106"/>
      <c r="F153" s="106"/>
      <c r="G153" s="106"/>
      <c r="H153" s="106"/>
      <c r="I153" s="106"/>
    </row>
    <row r="154" spans="1:9" ht="12.75">
      <c r="A154" s="122"/>
      <c r="B154" s="128"/>
      <c r="C154" s="106"/>
      <c r="D154" s="106"/>
      <c r="E154" s="106"/>
      <c r="F154" s="106"/>
      <c r="G154" s="106"/>
      <c r="H154" s="106"/>
      <c r="I154" s="106"/>
    </row>
    <row r="155" spans="1:9" ht="12.75">
      <c r="A155" s="122"/>
      <c r="B155" s="128"/>
      <c r="C155" s="106"/>
      <c r="D155" s="106"/>
      <c r="E155" s="106"/>
      <c r="F155" s="106"/>
      <c r="G155" s="106"/>
      <c r="H155" s="106"/>
      <c r="I155" s="106"/>
    </row>
    <row r="156" spans="1:9" ht="12.75">
      <c r="A156" s="122"/>
      <c r="B156" s="128"/>
      <c r="C156" s="106"/>
      <c r="D156" s="106"/>
      <c r="E156" s="106"/>
      <c r="F156" s="106"/>
      <c r="G156" s="106"/>
      <c r="H156" s="106"/>
      <c r="I156" s="106"/>
    </row>
    <row r="157" spans="1:9" ht="12.75">
      <c r="A157" s="122"/>
      <c r="B157" s="128"/>
      <c r="C157" s="106"/>
      <c r="D157" s="106"/>
      <c r="E157" s="106"/>
      <c r="F157" s="106"/>
      <c r="G157" s="106"/>
      <c r="H157" s="106"/>
      <c r="I157" s="106"/>
    </row>
    <row r="158" spans="1:9" ht="12.75">
      <c r="A158" s="122"/>
      <c r="B158" s="128"/>
      <c r="C158" s="106"/>
      <c r="D158" s="106"/>
      <c r="E158" s="106"/>
      <c r="F158" s="106"/>
      <c r="G158" s="106"/>
      <c r="H158" s="106"/>
      <c r="I158" s="106"/>
    </row>
    <row r="159" spans="1:9" ht="12.75">
      <c r="A159" s="122"/>
      <c r="B159" s="128"/>
      <c r="C159" s="106"/>
      <c r="D159" s="106"/>
      <c r="E159" s="106"/>
      <c r="F159" s="106"/>
      <c r="G159" s="106"/>
      <c r="H159" s="106"/>
      <c r="I159" s="106"/>
    </row>
    <row r="160" spans="1:9" ht="12.75">
      <c r="A160" s="122"/>
      <c r="B160" s="128"/>
      <c r="C160" s="106"/>
      <c r="D160" s="106"/>
      <c r="E160" s="106"/>
      <c r="F160" s="106"/>
      <c r="G160" s="106"/>
      <c r="H160" s="106"/>
      <c r="I160" s="106"/>
    </row>
    <row r="161" spans="1:9" ht="12.75">
      <c r="A161" s="122"/>
      <c r="B161" s="128"/>
      <c r="C161" s="106"/>
      <c r="D161" s="106"/>
      <c r="E161" s="106"/>
      <c r="F161" s="106"/>
      <c r="G161" s="106"/>
      <c r="H161" s="106"/>
      <c r="I161" s="106"/>
    </row>
    <row r="162" spans="1:9" ht="12.75">
      <c r="A162" s="122"/>
      <c r="B162" s="128"/>
      <c r="C162" s="106"/>
      <c r="D162" s="106"/>
      <c r="E162" s="106"/>
      <c r="F162" s="106"/>
      <c r="G162" s="106"/>
      <c r="H162" s="106"/>
      <c r="I162" s="106"/>
    </row>
    <row r="163" spans="1:9" ht="12.75">
      <c r="A163" s="122"/>
      <c r="B163" s="128"/>
      <c r="C163" s="106"/>
      <c r="D163" s="106"/>
      <c r="E163" s="106"/>
      <c r="F163" s="106"/>
      <c r="G163" s="106"/>
      <c r="H163" s="106"/>
      <c r="I163" s="106"/>
    </row>
    <row r="164" spans="1:9" ht="12.75">
      <c r="A164" s="122"/>
      <c r="B164" s="128"/>
      <c r="C164" s="106"/>
      <c r="D164" s="106"/>
      <c r="E164" s="106"/>
      <c r="F164" s="106"/>
      <c r="G164" s="106"/>
      <c r="H164" s="106"/>
      <c r="I164" s="106"/>
    </row>
    <row r="165" spans="1:9" ht="12.75">
      <c r="A165" s="122"/>
      <c r="B165" s="128"/>
      <c r="C165" s="106"/>
      <c r="D165" s="106"/>
      <c r="E165" s="106"/>
      <c r="F165" s="106"/>
      <c r="G165" s="106"/>
      <c r="H165" s="106"/>
      <c r="I165" s="106"/>
    </row>
    <row r="166" spans="1:9" ht="12.75">
      <c r="A166" s="122"/>
      <c r="B166" s="128"/>
      <c r="C166" s="106"/>
      <c r="D166" s="106"/>
      <c r="E166" s="106"/>
      <c r="F166" s="106"/>
      <c r="G166" s="106"/>
      <c r="H166" s="106"/>
      <c r="I166" s="106"/>
    </row>
    <row r="167" spans="1:9" ht="12.75">
      <c r="A167" s="122"/>
      <c r="B167" s="128"/>
      <c r="C167" s="106"/>
      <c r="D167" s="106"/>
      <c r="E167" s="106"/>
      <c r="F167" s="106"/>
      <c r="G167" s="106"/>
      <c r="H167" s="106"/>
      <c r="I167" s="106"/>
    </row>
    <row r="168" spans="1:9" ht="12.75">
      <c r="A168" s="122"/>
      <c r="B168" s="128"/>
      <c r="C168" s="106"/>
      <c r="D168" s="106"/>
      <c r="E168" s="106"/>
      <c r="F168" s="106"/>
      <c r="G168" s="106"/>
      <c r="H168" s="106"/>
      <c r="I168" s="106"/>
    </row>
    <row r="169" spans="1:9" ht="12.75">
      <c r="A169" s="122"/>
      <c r="B169" s="128"/>
      <c r="C169" s="106"/>
      <c r="D169" s="106"/>
      <c r="E169" s="106"/>
      <c r="F169" s="106"/>
      <c r="G169" s="106"/>
      <c r="H169" s="106"/>
      <c r="I169" s="106"/>
    </row>
    <row r="170" spans="1:9" ht="12.75">
      <c r="A170" s="122"/>
      <c r="B170" s="128"/>
      <c r="C170" s="106"/>
      <c r="D170" s="106"/>
      <c r="E170" s="106"/>
      <c r="F170" s="106"/>
      <c r="G170" s="106"/>
      <c r="H170" s="106"/>
      <c r="I170" s="106"/>
    </row>
    <row r="171" spans="1:9" ht="12.75">
      <c r="A171" s="122"/>
      <c r="B171" s="128"/>
      <c r="C171" s="106"/>
      <c r="D171" s="106"/>
      <c r="E171" s="106"/>
      <c r="F171" s="106"/>
      <c r="G171" s="106"/>
      <c r="H171" s="106"/>
      <c r="I171" s="106"/>
    </row>
    <row r="172" spans="1:9" ht="12.75">
      <c r="A172" s="122"/>
      <c r="B172" s="128"/>
      <c r="C172" s="106"/>
      <c r="D172" s="106"/>
      <c r="E172" s="106"/>
      <c r="F172" s="106"/>
      <c r="G172" s="106"/>
      <c r="H172" s="106"/>
      <c r="I172" s="106"/>
    </row>
    <row r="173" spans="1:9" ht="12.75">
      <c r="A173" s="122"/>
      <c r="B173" s="128"/>
      <c r="C173" s="106"/>
      <c r="D173" s="106"/>
      <c r="E173" s="106"/>
      <c r="F173" s="106"/>
      <c r="G173" s="106"/>
      <c r="H173" s="106"/>
      <c r="I173" s="106"/>
    </row>
    <row r="174" spans="1:9" ht="12.75">
      <c r="A174" s="122"/>
      <c r="B174" s="128"/>
      <c r="C174" s="106"/>
      <c r="D174" s="106"/>
      <c r="E174" s="106"/>
      <c r="F174" s="106"/>
      <c r="G174" s="106"/>
      <c r="H174" s="106"/>
      <c r="I174" s="106"/>
    </row>
    <row r="175" spans="1:9" ht="12.75">
      <c r="A175" s="122"/>
      <c r="B175" s="128"/>
      <c r="C175" s="106"/>
      <c r="D175" s="106"/>
      <c r="E175" s="106"/>
      <c r="F175" s="106"/>
      <c r="G175" s="106"/>
      <c r="H175" s="106"/>
      <c r="I175" s="106"/>
    </row>
    <row r="176" spans="1:9" ht="12.75">
      <c r="A176" s="122"/>
      <c r="B176" s="128"/>
      <c r="C176" s="106"/>
      <c r="D176" s="106"/>
      <c r="E176" s="106"/>
      <c r="F176" s="106"/>
      <c r="G176" s="106"/>
      <c r="H176" s="106"/>
      <c r="I176" s="106"/>
    </row>
    <row r="177" spans="1:9" ht="12.75">
      <c r="A177" s="122"/>
      <c r="B177" s="128"/>
      <c r="C177" s="106"/>
      <c r="D177" s="106"/>
      <c r="E177" s="106"/>
      <c r="F177" s="106"/>
      <c r="G177" s="106"/>
      <c r="H177" s="106"/>
      <c r="I177" s="106"/>
    </row>
    <row r="178" spans="1:9" ht="12.75">
      <c r="A178" s="122"/>
      <c r="B178" s="128"/>
      <c r="C178" s="106"/>
      <c r="D178" s="106"/>
      <c r="E178" s="106"/>
      <c r="F178" s="106"/>
      <c r="G178" s="106"/>
      <c r="H178" s="106"/>
      <c r="I178" s="106"/>
    </row>
    <row r="179" spans="1:9" ht="12.75">
      <c r="A179" s="122"/>
      <c r="B179" s="128"/>
      <c r="C179" s="106"/>
      <c r="D179" s="106"/>
      <c r="E179" s="106"/>
      <c r="F179" s="106"/>
      <c r="G179" s="106"/>
      <c r="H179" s="106"/>
      <c r="I179" s="106"/>
    </row>
    <row r="180" spans="1:9" ht="12.75">
      <c r="A180" s="122"/>
      <c r="B180" s="128"/>
      <c r="C180" s="106"/>
      <c r="D180" s="106"/>
      <c r="E180" s="106"/>
      <c r="F180" s="106"/>
      <c r="G180" s="106"/>
      <c r="H180" s="106"/>
      <c r="I180" s="106"/>
    </row>
    <row r="181" spans="1:9" ht="12.75">
      <c r="A181" s="122"/>
      <c r="B181" s="128"/>
      <c r="C181" s="106"/>
      <c r="D181" s="106"/>
      <c r="E181" s="106"/>
      <c r="F181" s="106"/>
      <c r="G181" s="106"/>
      <c r="H181" s="106"/>
      <c r="I181" s="106"/>
    </row>
    <row r="182" spans="1:9" ht="12.75">
      <c r="A182" s="122"/>
      <c r="B182" s="128"/>
      <c r="C182" s="106"/>
      <c r="D182" s="106"/>
      <c r="E182" s="106"/>
      <c r="F182" s="106"/>
      <c r="G182" s="106"/>
      <c r="H182" s="106"/>
      <c r="I182" s="106"/>
    </row>
    <row r="183" spans="1:9" ht="12.75">
      <c r="A183" s="122"/>
      <c r="B183" s="128"/>
      <c r="C183" s="106"/>
      <c r="D183" s="106"/>
      <c r="E183" s="106"/>
      <c r="F183" s="106"/>
      <c r="G183" s="106"/>
      <c r="H183" s="106"/>
      <c r="I183" s="106"/>
    </row>
    <row r="184" spans="1:9" ht="12.75">
      <c r="A184" s="122"/>
      <c r="B184" s="128"/>
      <c r="C184" s="106"/>
      <c r="D184" s="106"/>
      <c r="E184" s="106"/>
      <c r="F184" s="106"/>
      <c r="G184" s="106"/>
      <c r="H184" s="106"/>
      <c r="I184" s="106"/>
    </row>
    <row r="185" spans="1:9" ht="12.75">
      <c r="A185" s="122"/>
      <c r="B185" s="128"/>
      <c r="C185" s="106"/>
      <c r="D185" s="106"/>
      <c r="E185" s="106"/>
      <c r="F185" s="106"/>
      <c r="G185" s="106"/>
      <c r="H185" s="106"/>
      <c r="I185" s="106"/>
    </row>
    <row r="186" spans="1:9" ht="12.75">
      <c r="A186" s="122"/>
      <c r="B186" s="128"/>
      <c r="C186" s="106"/>
      <c r="D186" s="106"/>
      <c r="E186" s="106"/>
      <c r="F186" s="106"/>
      <c r="G186" s="106"/>
      <c r="H186" s="106"/>
      <c r="I186" s="106"/>
    </row>
    <row r="187" spans="1:9" ht="12.75">
      <c r="A187" s="122"/>
      <c r="B187" s="128"/>
      <c r="C187" s="106"/>
      <c r="D187" s="106"/>
      <c r="E187" s="106"/>
      <c r="F187" s="106"/>
      <c r="G187" s="106"/>
      <c r="H187" s="106"/>
      <c r="I187" s="106"/>
    </row>
    <row r="188" spans="1:9" ht="12.75">
      <c r="A188" s="122"/>
      <c r="B188" s="128"/>
      <c r="C188" s="106"/>
      <c r="D188" s="106"/>
      <c r="E188" s="106"/>
      <c r="F188" s="106"/>
      <c r="G188" s="106"/>
      <c r="H188" s="106"/>
      <c r="I188" s="106"/>
    </row>
    <row r="189" spans="1:9" ht="12.75">
      <c r="A189" s="122"/>
      <c r="B189" s="128"/>
      <c r="C189" s="106"/>
      <c r="D189" s="106"/>
      <c r="E189" s="106"/>
      <c r="F189" s="106"/>
      <c r="G189" s="106"/>
      <c r="H189" s="106"/>
      <c r="I189" s="106"/>
    </row>
    <row r="190" spans="1:9" ht="12.75">
      <c r="A190" s="122"/>
      <c r="B190" s="128"/>
      <c r="C190" s="106"/>
      <c r="D190" s="106"/>
      <c r="E190" s="106"/>
      <c r="F190" s="106"/>
      <c r="G190" s="106"/>
      <c r="H190" s="106"/>
      <c r="I190" s="106"/>
    </row>
    <row r="191" spans="1:9" ht="12.75">
      <c r="A191" s="122"/>
      <c r="B191" s="128"/>
      <c r="C191" s="106"/>
      <c r="D191" s="106"/>
      <c r="E191" s="106"/>
      <c r="F191" s="106"/>
      <c r="G191" s="106"/>
      <c r="H191" s="106"/>
      <c r="I191" s="106"/>
    </row>
    <row r="192" spans="1:9" ht="12.75">
      <c r="A192" s="122"/>
      <c r="B192" s="128"/>
      <c r="C192" s="106"/>
      <c r="D192" s="106"/>
      <c r="E192" s="106"/>
      <c r="F192" s="106"/>
      <c r="G192" s="106"/>
      <c r="H192" s="106"/>
      <c r="I192" s="106"/>
    </row>
    <row r="193" spans="1:9" ht="12.75">
      <c r="A193" s="122"/>
      <c r="B193" s="128"/>
      <c r="C193" s="106"/>
      <c r="D193" s="106"/>
      <c r="E193" s="106"/>
      <c r="F193" s="106"/>
      <c r="G193" s="106"/>
      <c r="H193" s="106"/>
      <c r="I193" s="106"/>
    </row>
    <row r="194" spans="1:9" ht="12.75">
      <c r="A194" s="122"/>
      <c r="B194" s="128"/>
      <c r="C194" s="106"/>
      <c r="D194" s="106"/>
      <c r="E194" s="106"/>
      <c r="F194" s="106"/>
      <c r="G194" s="106"/>
      <c r="H194" s="106"/>
      <c r="I194" s="106"/>
    </row>
    <row r="195" spans="1:9" ht="12.75">
      <c r="A195" s="122"/>
      <c r="B195" s="128"/>
      <c r="C195" s="106"/>
      <c r="D195" s="106"/>
      <c r="E195" s="106"/>
      <c r="F195" s="106"/>
      <c r="G195" s="106"/>
      <c r="H195" s="106"/>
      <c r="I195" s="106"/>
    </row>
    <row r="196" spans="1:9" ht="12.75">
      <c r="A196" s="122"/>
      <c r="B196" s="128"/>
      <c r="C196" s="106"/>
      <c r="D196" s="106"/>
      <c r="E196" s="106"/>
      <c r="F196" s="106"/>
      <c r="G196" s="106"/>
      <c r="H196" s="106"/>
      <c r="I196" s="106"/>
    </row>
    <row r="197" spans="1:9" ht="12.75">
      <c r="A197" s="122"/>
      <c r="B197" s="128"/>
      <c r="C197" s="106"/>
      <c r="D197" s="106"/>
      <c r="E197" s="106"/>
      <c r="F197" s="106"/>
      <c r="G197" s="106"/>
      <c r="H197" s="106"/>
      <c r="I197" s="106"/>
    </row>
    <row r="198" spans="1:9" ht="12.75">
      <c r="A198" s="122"/>
      <c r="B198" s="128"/>
      <c r="C198" s="106"/>
      <c r="D198" s="106"/>
      <c r="E198" s="106"/>
      <c r="F198" s="106"/>
      <c r="G198" s="106"/>
      <c r="H198" s="106"/>
      <c r="I198" s="106"/>
    </row>
    <row r="199" spans="1:9" ht="12.75">
      <c r="A199" s="122"/>
      <c r="B199" s="128"/>
      <c r="C199" s="106"/>
      <c r="D199" s="106"/>
      <c r="E199" s="106"/>
      <c r="F199" s="106"/>
      <c r="G199" s="106"/>
      <c r="H199" s="106"/>
      <c r="I199" s="106"/>
    </row>
    <row r="200" spans="1:9" ht="12.75">
      <c r="A200" s="122"/>
      <c r="B200" s="128"/>
      <c r="C200" s="106"/>
      <c r="D200" s="106"/>
      <c r="E200" s="106"/>
      <c r="F200" s="106"/>
      <c r="G200" s="106"/>
      <c r="H200" s="106"/>
      <c r="I200" s="106"/>
    </row>
    <row r="201" spans="1:9" ht="12.75">
      <c r="A201" s="122"/>
      <c r="B201" s="128"/>
      <c r="C201" s="106"/>
      <c r="D201" s="106"/>
      <c r="E201" s="106"/>
      <c r="F201" s="106"/>
      <c r="G201" s="106"/>
      <c r="H201" s="106"/>
      <c r="I201" s="106"/>
    </row>
    <row r="202" spans="1:9" ht="12.75">
      <c r="A202" s="122"/>
      <c r="B202" s="128"/>
      <c r="C202" s="106"/>
      <c r="D202" s="106"/>
      <c r="E202" s="106"/>
      <c r="F202" s="106"/>
      <c r="G202" s="106"/>
      <c r="H202" s="106"/>
      <c r="I202" s="106"/>
    </row>
    <row r="203" spans="1:9" ht="12.75">
      <c r="A203" s="122"/>
      <c r="B203" s="128"/>
      <c r="C203" s="106"/>
      <c r="D203" s="106"/>
      <c r="E203" s="106"/>
      <c r="F203" s="106"/>
      <c r="G203" s="106"/>
      <c r="H203" s="106"/>
      <c r="I203" s="106"/>
    </row>
    <row r="204" spans="1:9" ht="12.75">
      <c r="A204" s="122"/>
      <c r="B204" s="128"/>
      <c r="C204" s="106"/>
      <c r="D204" s="106"/>
      <c r="E204" s="106"/>
      <c r="F204" s="106"/>
      <c r="G204" s="106"/>
      <c r="H204" s="106"/>
      <c r="I204" s="106"/>
    </row>
    <row r="205" spans="1:9" ht="12.75">
      <c r="A205" s="122"/>
      <c r="B205" s="128"/>
      <c r="C205" s="106"/>
      <c r="D205" s="106"/>
      <c r="E205" s="106"/>
      <c r="F205" s="106"/>
      <c r="G205" s="106"/>
      <c r="H205" s="106"/>
      <c r="I205" s="106"/>
    </row>
    <row r="206" spans="1:9" ht="12.75">
      <c r="A206" s="122"/>
      <c r="B206" s="128"/>
      <c r="C206" s="106"/>
      <c r="D206" s="106"/>
      <c r="E206" s="106"/>
      <c r="F206" s="106"/>
      <c r="G206" s="106"/>
      <c r="H206" s="106"/>
      <c r="I206" s="106"/>
    </row>
    <row r="207" spans="1:9" ht="12.75">
      <c r="A207" s="122"/>
      <c r="B207" s="128"/>
      <c r="C207" s="106"/>
      <c r="D207" s="106"/>
      <c r="E207" s="106"/>
      <c r="F207" s="106"/>
      <c r="G207" s="106"/>
      <c r="H207" s="106"/>
      <c r="I207" s="106"/>
    </row>
    <row r="208" spans="1:9" ht="12.75">
      <c r="A208" s="122"/>
      <c r="B208" s="128"/>
      <c r="C208" s="106"/>
      <c r="D208" s="106"/>
      <c r="E208" s="106"/>
      <c r="F208" s="106"/>
      <c r="G208" s="106"/>
      <c r="H208" s="106"/>
      <c r="I208" s="106"/>
    </row>
    <row r="209" spans="1:9" ht="12.75">
      <c r="A209" s="122"/>
      <c r="B209" s="128"/>
      <c r="C209" s="106"/>
      <c r="D209" s="106"/>
      <c r="E209" s="106"/>
      <c r="F209" s="106"/>
      <c r="G209" s="106"/>
      <c r="H209" s="106"/>
      <c r="I209" s="106"/>
    </row>
    <row r="210" spans="1:9" ht="12.75">
      <c r="A210" s="122"/>
      <c r="B210" s="128"/>
      <c r="C210" s="106"/>
      <c r="D210" s="106"/>
      <c r="E210" s="106"/>
      <c r="F210" s="106"/>
      <c r="G210" s="106"/>
      <c r="H210" s="106"/>
      <c r="I210" s="106"/>
    </row>
    <row r="211" spans="1:9" ht="12.75">
      <c r="A211" s="122"/>
      <c r="B211" s="128"/>
      <c r="C211" s="106"/>
      <c r="D211" s="106"/>
      <c r="E211" s="106"/>
      <c r="F211" s="106"/>
      <c r="G211" s="106"/>
      <c r="H211" s="106"/>
      <c r="I211" s="106"/>
    </row>
    <row r="212" spans="1:9" ht="12.75">
      <c r="A212" s="122"/>
      <c r="B212" s="128"/>
      <c r="C212" s="106"/>
      <c r="D212" s="106"/>
      <c r="E212" s="106"/>
      <c r="F212" s="106"/>
      <c r="G212" s="106"/>
      <c r="H212" s="106"/>
      <c r="I212" s="106"/>
    </row>
    <row r="213" spans="1:9" ht="12.75">
      <c r="A213" s="122"/>
      <c r="B213" s="128"/>
      <c r="C213" s="106"/>
      <c r="D213" s="106"/>
      <c r="E213" s="106"/>
      <c r="F213" s="106"/>
      <c r="G213" s="106"/>
      <c r="H213" s="106"/>
      <c r="I213" s="106"/>
    </row>
    <row r="214" spans="1:9" ht="12.75">
      <c r="A214" s="122"/>
      <c r="B214" s="128"/>
      <c r="C214" s="106"/>
      <c r="D214" s="106"/>
      <c r="E214" s="106"/>
      <c r="F214" s="106"/>
      <c r="G214" s="106"/>
      <c r="H214" s="106"/>
      <c r="I214" s="106"/>
    </row>
    <row r="215" spans="1:9" ht="12.75">
      <c r="A215" s="122"/>
      <c r="B215" s="128"/>
      <c r="C215" s="106"/>
      <c r="D215" s="106"/>
      <c r="E215" s="106"/>
      <c r="F215" s="106"/>
      <c r="G215" s="106"/>
      <c r="H215" s="106"/>
      <c r="I215" s="106"/>
    </row>
    <row r="216" spans="1:9" ht="12.75">
      <c r="A216" s="122"/>
      <c r="B216" s="128"/>
      <c r="C216" s="106"/>
      <c r="D216" s="106"/>
      <c r="E216" s="106"/>
      <c r="F216" s="106"/>
      <c r="G216" s="106"/>
      <c r="H216" s="106"/>
      <c r="I216" s="106"/>
    </row>
    <row r="217" spans="1:9" ht="12.75">
      <c r="A217" s="122"/>
      <c r="B217" s="128"/>
      <c r="C217" s="106"/>
      <c r="D217" s="106"/>
      <c r="E217" s="106"/>
      <c r="F217" s="106"/>
      <c r="G217" s="106"/>
      <c r="H217" s="106"/>
      <c r="I217" s="106"/>
    </row>
    <row r="218" spans="1:9" ht="12.75">
      <c r="A218" s="122"/>
      <c r="B218" s="128"/>
      <c r="C218" s="106"/>
      <c r="D218" s="106"/>
      <c r="E218" s="106"/>
      <c r="F218" s="106"/>
      <c r="G218" s="106"/>
      <c r="H218" s="106"/>
      <c r="I218" s="106"/>
    </row>
    <row r="219" spans="1:9" ht="12.75">
      <c r="A219" s="122"/>
      <c r="B219" s="128"/>
      <c r="C219" s="106"/>
      <c r="D219" s="106"/>
      <c r="E219" s="106"/>
      <c r="F219" s="106"/>
      <c r="G219" s="106"/>
      <c r="H219" s="106"/>
      <c r="I219" s="106"/>
    </row>
    <row r="220" spans="1:9" ht="12.75">
      <c r="A220" s="122"/>
      <c r="B220" s="128"/>
      <c r="C220" s="106"/>
      <c r="D220" s="106"/>
      <c r="E220" s="106"/>
      <c r="F220" s="106"/>
      <c r="G220" s="106"/>
      <c r="H220" s="106"/>
      <c r="I220" s="106"/>
    </row>
    <row r="221" spans="1:9" ht="12.75">
      <c r="A221" s="122"/>
      <c r="B221" s="128"/>
      <c r="C221" s="106"/>
      <c r="D221" s="106"/>
      <c r="E221" s="106"/>
      <c r="F221" s="106"/>
      <c r="G221" s="106"/>
      <c r="H221" s="106"/>
      <c r="I221" s="106"/>
    </row>
    <row r="222" spans="1:9" ht="12.75">
      <c r="A222" s="122"/>
      <c r="B222" s="128"/>
      <c r="C222" s="106"/>
      <c r="D222" s="106"/>
      <c r="E222" s="106"/>
      <c r="F222" s="106"/>
      <c r="G222" s="106"/>
      <c r="H222" s="106"/>
      <c r="I222" s="106"/>
    </row>
    <row r="223" spans="1:9" ht="12.75">
      <c r="A223" s="122"/>
      <c r="B223" s="128"/>
      <c r="C223" s="106"/>
      <c r="D223" s="106"/>
      <c r="E223" s="106"/>
      <c r="F223" s="106"/>
      <c r="G223" s="106"/>
      <c r="H223" s="106"/>
      <c r="I223" s="106"/>
    </row>
    <row r="224" spans="1:9" ht="12.75">
      <c r="A224" s="122"/>
      <c r="B224" s="128"/>
      <c r="C224" s="106"/>
      <c r="D224" s="106"/>
      <c r="E224" s="106"/>
      <c r="F224" s="106"/>
      <c r="G224" s="106"/>
      <c r="H224" s="106"/>
      <c r="I224" s="106"/>
    </row>
    <row r="225" spans="1:9" ht="12.75">
      <c r="A225" s="122"/>
      <c r="B225" s="128"/>
      <c r="C225" s="106"/>
      <c r="D225" s="106"/>
      <c r="E225" s="106"/>
      <c r="F225" s="106"/>
      <c r="G225" s="106"/>
      <c r="H225" s="106"/>
      <c r="I225" s="106"/>
    </row>
    <row r="226" spans="1:9" ht="12.75">
      <c r="A226" s="122"/>
      <c r="B226" s="128"/>
      <c r="C226" s="106"/>
      <c r="D226" s="106"/>
      <c r="E226" s="106"/>
      <c r="F226" s="106"/>
      <c r="G226" s="106"/>
      <c r="H226" s="106"/>
      <c r="I226" s="106"/>
    </row>
    <row r="227" spans="1:9" ht="12.75">
      <c r="A227" s="122"/>
      <c r="B227" s="128"/>
      <c r="C227" s="106"/>
      <c r="D227" s="106"/>
      <c r="E227" s="106"/>
      <c r="F227" s="106"/>
      <c r="G227" s="106"/>
      <c r="H227" s="106"/>
      <c r="I227" s="106"/>
    </row>
    <row r="228" spans="1:9" ht="12.75">
      <c r="A228" s="122"/>
      <c r="B228" s="128"/>
      <c r="C228" s="106"/>
      <c r="D228" s="106"/>
      <c r="E228" s="106"/>
      <c r="F228" s="106"/>
      <c r="G228" s="106"/>
      <c r="H228" s="106"/>
      <c r="I228" s="106"/>
    </row>
    <row r="229" spans="1:9" ht="12.75">
      <c r="A229" s="122"/>
      <c r="B229" s="128"/>
      <c r="C229" s="106"/>
      <c r="D229" s="106"/>
      <c r="E229" s="106"/>
      <c r="F229" s="106"/>
      <c r="G229" s="106"/>
      <c r="H229" s="106"/>
      <c r="I229" s="106"/>
    </row>
    <row r="230" spans="1:9" ht="12.75">
      <c r="A230" s="122"/>
      <c r="B230" s="128"/>
      <c r="C230" s="106"/>
      <c r="D230" s="106"/>
      <c r="E230" s="106"/>
      <c r="F230" s="106"/>
      <c r="G230" s="106"/>
      <c r="H230" s="106"/>
      <c r="I230" s="106"/>
    </row>
    <row r="231" spans="1:9" ht="12.75">
      <c r="A231" s="122"/>
      <c r="B231" s="128"/>
      <c r="C231" s="106"/>
      <c r="D231" s="106"/>
      <c r="E231" s="106"/>
      <c r="F231" s="106"/>
      <c r="G231" s="106"/>
      <c r="H231" s="106"/>
      <c r="I231" s="106"/>
    </row>
    <row r="232" spans="1:9" ht="12.75">
      <c r="A232" s="122"/>
      <c r="B232" s="128"/>
      <c r="C232" s="106"/>
      <c r="D232" s="106"/>
      <c r="E232" s="106"/>
      <c r="F232" s="106"/>
      <c r="G232" s="106"/>
      <c r="H232" s="106"/>
      <c r="I232" s="106"/>
    </row>
    <row r="233" spans="1:9" ht="12.75">
      <c r="A233" s="122"/>
      <c r="B233" s="128"/>
      <c r="C233" s="106"/>
      <c r="D233" s="106"/>
      <c r="E233" s="106"/>
      <c r="F233" s="106"/>
      <c r="G233" s="106"/>
      <c r="H233" s="106"/>
      <c r="I233" s="106"/>
    </row>
    <row r="234" spans="1:9" ht="12.75">
      <c r="A234" s="122"/>
      <c r="B234" s="128"/>
      <c r="C234" s="106"/>
      <c r="D234" s="106"/>
      <c r="E234" s="106"/>
      <c r="F234" s="106"/>
      <c r="G234" s="106"/>
      <c r="H234" s="106"/>
      <c r="I234" s="106"/>
    </row>
    <row r="235" spans="1:9" ht="12.75">
      <c r="A235" s="122"/>
      <c r="B235" s="128"/>
      <c r="C235" s="106"/>
      <c r="D235" s="106"/>
      <c r="E235" s="106"/>
      <c r="F235" s="106"/>
      <c r="G235" s="106"/>
      <c r="H235" s="106"/>
      <c r="I235" s="106"/>
    </row>
    <row r="236" spans="1:9" ht="12.75">
      <c r="A236" s="122"/>
      <c r="B236" s="128"/>
      <c r="C236" s="106"/>
      <c r="D236" s="106"/>
      <c r="E236" s="106"/>
      <c r="F236" s="106"/>
      <c r="G236" s="106"/>
      <c r="H236" s="106"/>
      <c r="I236" s="106"/>
    </row>
    <row r="237" spans="1:9" ht="12.75">
      <c r="A237" s="122"/>
      <c r="B237" s="128"/>
      <c r="C237" s="106"/>
      <c r="D237" s="106"/>
      <c r="E237" s="106"/>
      <c r="F237" s="106"/>
      <c r="G237" s="106"/>
      <c r="H237" s="106"/>
      <c r="I237" s="106"/>
    </row>
    <row r="238" spans="1:9" ht="12.75">
      <c r="A238" s="122"/>
      <c r="B238" s="128"/>
      <c r="C238" s="106"/>
      <c r="D238" s="106"/>
      <c r="E238" s="106"/>
      <c r="F238" s="106"/>
      <c r="G238" s="106"/>
      <c r="H238" s="106"/>
      <c r="I238" s="106"/>
    </row>
    <row r="239" spans="1:9" ht="12.75">
      <c r="A239" s="122"/>
      <c r="B239" s="128"/>
      <c r="C239" s="106"/>
      <c r="D239" s="106"/>
      <c r="E239" s="106"/>
      <c r="F239" s="106"/>
      <c r="G239" s="106"/>
      <c r="H239" s="106"/>
      <c r="I239" s="106"/>
    </row>
    <row r="240" spans="1:9" ht="12.75">
      <c r="A240" s="122"/>
      <c r="B240" s="128"/>
      <c r="C240" s="106"/>
      <c r="D240" s="106"/>
      <c r="E240" s="106"/>
      <c r="F240" s="106"/>
      <c r="G240" s="106"/>
      <c r="H240" s="106"/>
      <c r="I240" s="106"/>
    </row>
    <row r="241" spans="1:9" ht="12.75">
      <c r="A241" s="122"/>
      <c r="B241" s="128"/>
      <c r="C241" s="106"/>
      <c r="D241" s="106"/>
      <c r="E241" s="106"/>
      <c r="F241" s="106"/>
      <c r="G241" s="106"/>
      <c r="H241" s="106"/>
      <c r="I241" s="106"/>
    </row>
    <row r="242" spans="1:9" ht="12.75">
      <c r="A242" s="122"/>
      <c r="B242" s="128"/>
      <c r="C242" s="106"/>
      <c r="D242" s="106"/>
      <c r="E242" s="106"/>
      <c r="F242" s="106"/>
      <c r="G242" s="106"/>
      <c r="H242" s="106"/>
      <c r="I242" s="106"/>
    </row>
    <row r="243" spans="1:9" ht="12.75">
      <c r="A243" s="122"/>
      <c r="B243" s="128"/>
      <c r="C243" s="106"/>
      <c r="D243" s="106"/>
      <c r="E243" s="106"/>
      <c r="F243" s="106"/>
      <c r="G243" s="106"/>
      <c r="H243" s="106"/>
      <c r="I243" s="106"/>
    </row>
    <row r="244" spans="1:9" ht="12.75">
      <c r="A244" s="122"/>
      <c r="B244" s="128"/>
      <c r="C244" s="106"/>
      <c r="D244" s="106"/>
      <c r="E244" s="106"/>
      <c r="F244" s="106"/>
      <c r="G244" s="106"/>
      <c r="H244" s="106"/>
      <c r="I244" s="106"/>
    </row>
    <row r="245" spans="1:9" ht="12.75">
      <c r="A245" s="122"/>
      <c r="B245" s="128"/>
      <c r="C245" s="106"/>
      <c r="D245" s="106"/>
      <c r="E245" s="106"/>
      <c r="F245" s="106"/>
      <c r="G245" s="106"/>
      <c r="H245" s="106"/>
      <c r="I245" s="106"/>
    </row>
    <row r="246" spans="1:9" ht="12.75">
      <c r="A246" s="122"/>
      <c r="B246" s="128"/>
      <c r="C246" s="106"/>
      <c r="D246" s="106"/>
      <c r="E246" s="106"/>
      <c r="F246" s="106"/>
      <c r="G246" s="106"/>
      <c r="H246" s="106"/>
      <c r="I246" s="106"/>
    </row>
    <row r="247" spans="1:9" ht="12.75">
      <c r="A247" s="122"/>
      <c r="B247" s="128"/>
      <c r="C247" s="106"/>
      <c r="D247" s="106"/>
      <c r="E247" s="106"/>
      <c r="F247" s="106"/>
      <c r="G247" s="106"/>
      <c r="H247" s="106"/>
      <c r="I247" s="106"/>
    </row>
    <row r="248" spans="1:9" ht="12.75">
      <c r="A248" s="122"/>
      <c r="B248" s="128"/>
      <c r="C248" s="106"/>
      <c r="D248" s="106"/>
      <c r="E248" s="106"/>
      <c r="F248" s="106"/>
      <c r="G248" s="106"/>
      <c r="H248" s="106"/>
      <c r="I248" s="106"/>
    </row>
    <row r="249" spans="1:9" ht="12.75">
      <c r="A249" s="122"/>
      <c r="B249" s="128"/>
      <c r="C249" s="106"/>
      <c r="D249" s="106"/>
      <c r="E249" s="106"/>
      <c r="F249" s="106"/>
      <c r="G249" s="106"/>
      <c r="H249" s="106"/>
      <c r="I249" s="106"/>
    </row>
    <row r="250" spans="1:9" ht="12.75">
      <c r="A250" s="122"/>
      <c r="B250" s="128"/>
      <c r="C250" s="106"/>
      <c r="D250" s="106"/>
      <c r="E250" s="106"/>
      <c r="F250" s="106"/>
      <c r="G250" s="106"/>
      <c r="H250" s="106"/>
      <c r="I250" s="106"/>
    </row>
    <row r="251" spans="1:9" ht="12.75">
      <c r="A251" s="122"/>
      <c r="B251" s="128"/>
      <c r="C251" s="106"/>
      <c r="D251" s="106"/>
      <c r="E251" s="106"/>
      <c r="F251" s="106"/>
      <c r="G251" s="106"/>
      <c r="H251" s="106"/>
      <c r="I251" s="106"/>
    </row>
    <row r="252" spans="1:9" ht="12.75">
      <c r="A252" s="122"/>
      <c r="B252" s="128"/>
      <c r="C252" s="106"/>
      <c r="D252" s="106"/>
      <c r="E252" s="106"/>
      <c r="F252" s="106"/>
      <c r="G252" s="106"/>
      <c r="H252" s="106"/>
      <c r="I252" s="106"/>
    </row>
    <row r="253" spans="1:9" ht="12.75">
      <c r="A253" s="122"/>
      <c r="B253" s="128"/>
      <c r="C253" s="106"/>
      <c r="D253" s="106"/>
      <c r="E253" s="106"/>
      <c r="F253" s="106"/>
      <c r="G253" s="106"/>
      <c r="H253" s="106"/>
      <c r="I253" s="106"/>
    </row>
    <row r="254" spans="1:9" ht="12.75">
      <c r="A254" s="122"/>
      <c r="B254" s="128"/>
      <c r="C254" s="106"/>
      <c r="D254" s="106"/>
      <c r="E254" s="106"/>
      <c r="F254" s="106"/>
      <c r="G254" s="106"/>
      <c r="H254" s="106"/>
      <c r="I254" s="106"/>
    </row>
    <row r="255" spans="1:9" ht="12.75">
      <c r="A255" s="122"/>
      <c r="B255" s="128"/>
      <c r="C255" s="106"/>
      <c r="D255" s="106"/>
      <c r="E255" s="106"/>
      <c r="F255" s="106"/>
      <c r="G255" s="106"/>
      <c r="H255" s="106"/>
      <c r="I255" s="106"/>
    </row>
    <row r="256" spans="1:9" ht="12.75">
      <c r="A256" s="122"/>
      <c r="B256" s="128"/>
      <c r="C256" s="106"/>
      <c r="D256" s="106"/>
      <c r="E256" s="106"/>
      <c r="F256" s="106"/>
      <c r="G256" s="106"/>
      <c r="H256" s="106"/>
      <c r="I256" s="106"/>
    </row>
    <row r="257" spans="1:9" ht="12.75">
      <c r="A257" s="122"/>
      <c r="B257" s="128"/>
      <c r="C257" s="106"/>
      <c r="D257" s="106"/>
      <c r="E257" s="106"/>
      <c r="F257" s="106"/>
      <c r="G257" s="106"/>
      <c r="H257" s="106"/>
      <c r="I257" s="106"/>
    </row>
    <row r="258" spans="1:9" ht="12.75">
      <c r="A258" s="122"/>
      <c r="B258" s="128"/>
      <c r="C258" s="106"/>
      <c r="D258" s="106"/>
      <c r="E258" s="106"/>
      <c r="F258" s="106"/>
      <c r="G258" s="106"/>
      <c r="H258" s="106"/>
      <c r="I258" s="106"/>
    </row>
    <row r="259" spans="1:9" ht="12.75">
      <c r="A259" s="122"/>
      <c r="B259" s="128"/>
      <c r="C259" s="106"/>
      <c r="D259" s="106"/>
      <c r="E259" s="106"/>
      <c r="F259" s="106"/>
      <c r="G259" s="106"/>
      <c r="H259" s="106"/>
      <c r="I259" s="106"/>
    </row>
    <row r="260" spans="1:9" ht="12.75">
      <c r="A260" s="122"/>
      <c r="B260" s="128"/>
      <c r="C260" s="106"/>
      <c r="D260" s="106"/>
      <c r="E260" s="106"/>
      <c r="F260" s="106"/>
      <c r="G260" s="106"/>
      <c r="H260" s="106"/>
      <c r="I260" s="106"/>
    </row>
    <row r="261" spans="1:9" ht="12.75">
      <c r="A261" s="122"/>
      <c r="B261" s="128"/>
      <c r="C261" s="106"/>
      <c r="D261" s="106"/>
      <c r="E261" s="106"/>
      <c r="F261" s="106"/>
      <c r="G261" s="106"/>
      <c r="H261" s="106"/>
      <c r="I261" s="106"/>
    </row>
    <row r="262" spans="1:9" ht="12.75">
      <c r="A262" s="122"/>
      <c r="B262" s="128"/>
      <c r="C262" s="106"/>
      <c r="D262" s="106"/>
      <c r="E262" s="106"/>
      <c r="F262" s="106"/>
      <c r="G262" s="106"/>
      <c r="H262" s="106"/>
      <c r="I262" s="106"/>
    </row>
    <row r="263" spans="1:9" ht="12.75">
      <c r="A263" s="122"/>
      <c r="B263" s="128"/>
      <c r="C263" s="106"/>
      <c r="D263" s="106"/>
      <c r="E263" s="106"/>
      <c r="F263" s="106"/>
      <c r="G263" s="106"/>
      <c r="H263" s="106"/>
      <c r="I263" s="106"/>
    </row>
    <row r="264" spans="1:9" ht="12.75">
      <c r="A264" s="122"/>
      <c r="B264" s="128"/>
      <c r="C264" s="106"/>
      <c r="D264" s="106"/>
      <c r="E264" s="106"/>
      <c r="F264" s="106"/>
      <c r="G264" s="106"/>
      <c r="H264" s="106"/>
      <c r="I264" s="106"/>
    </row>
    <row r="265" spans="1:9" ht="12.75">
      <c r="A265" s="122"/>
      <c r="B265" s="128"/>
      <c r="C265" s="106"/>
      <c r="D265" s="106"/>
      <c r="E265" s="106"/>
      <c r="F265" s="106"/>
      <c r="G265" s="106"/>
      <c r="H265" s="106"/>
      <c r="I265" s="106"/>
    </row>
    <row r="266" spans="1:9" ht="12.75">
      <c r="A266" s="122"/>
      <c r="B266" s="128"/>
      <c r="C266" s="106"/>
      <c r="D266" s="106"/>
      <c r="E266" s="106"/>
      <c r="F266" s="106"/>
      <c r="G266" s="106"/>
      <c r="H266" s="106"/>
      <c r="I266" s="106"/>
    </row>
    <row r="267" spans="1:9" ht="12.75">
      <c r="A267" s="122"/>
      <c r="B267" s="128"/>
      <c r="C267" s="106"/>
      <c r="D267" s="106"/>
      <c r="E267" s="106"/>
      <c r="F267" s="106"/>
      <c r="G267" s="106"/>
      <c r="H267" s="106"/>
      <c r="I267" s="106"/>
    </row>
    <row r="268" spans="1:9" ht="12.75">
      <c r="A268" s="122"/>
      <c r="B268" s="128"/>
      <c r="C268" s="106"/>
      <c r="D268" s="106"/>
      <c r="E268" s="106"/>
      <c r="F268" s="106"/>
      <c r="G268" s="106"/>
      <c r="H268" s="106"/>
      <c r="I268" s="106"/>
    </row>
    <row r="269" spans="1:9" ht="12.75">
      <c r="A269" s="122"/>
      <c r="B269" s="128"/>
      <c r="C269" s="106"/>
      <c r="D269" s="106"/>
      <c r="E269" s="106"/>
      <c r="F269" s="106"/>
      <c r="G269" s="106"/>
      <c r="H269" s="106"/>
      <c r="I269" s="106"/>
    </row>
    <row r="270" spans="1:9" ht="12.75">
      <c r="A270" s="122"/>
      <c r="B270" s="128"/>
      <c r="C270" s="106"/>
      <c r="D270" s="106"/>
      <c r="E270" s="106"/>
      <c r="F270" s="106"/>
      <c r="G270" s="106"/>
      <c r="H270" s="106"/>
      <c r="I270" s="106"/>
    </row>
    <row r="271" spans="1:9" ht="12.75">
      <c r="A271" s="122"/>
      <c r="B271" s="128"/>
      <c r="C271" s="106"/>
      <c r="D271" s="106"/>
      <c r="E271" s="106"/>
      <c r="F271" s="106"/>
      <c r="G271" s="106"/>
      <c r="H271" s="106"/>
      <c r="I271" s="106"/>
    </row>
    <row r="272" spans="1:9" ht="12.75">
      <c r="A272" s="122"/>
      <c r="B272" s="128"/>
      <c r="C272" s="106"/>
      <c r="D272" s="106"/>
      <c r="E272" s="106"/>
      <c r="F272" s="106"/>
      <c r="G272" s="106"/>
      <c r="H272" s="106"/>
      <c r="I272" s="106"/>
    </row>
    <row r="273" spans="1:9" ht="12.75">
      <c r="A273" s="122"/>
      <c r="B273" s="128"/>
      <c r="C273" s="106"/>
      <c r="D273" s="106"/>
      <c r="E273" s="106"/>
      <c r="F273" s="106"/>
      <c r="G273" s="106"/>
      <c r="H273" s="106"/>
      <c r="I273" s="106"/>
    </row>
    <row r="274" spans="1:9" ht="12.75">
      <c r="A274" s="122"/>
      <c r="B274" s="128"/>
      <c r="C274" s="106"/>
      <c r="D274" s="106"/>
      <c r="E274" s="106"/>
      <c r="F274" s="106"/>
      <c r="G274" s="106"/>
      <c r="H274" s="106"/>
      <c r="I274" s="106"/>
    </row>
    <row r="275" spans="1:9" ht="12.75">
      <c r="A275" s="122"/>
      <c r="B275" s="128"/>
      <c r="C275" s="106"/>
      <c r="D275" s="106"/>
      <c r="E275" s="106"/>
      <c r="F275" s="106"/>
      <c r="G275" s="106"/>
      <c r="H275" s="106"/>
      <c r="I275" s="106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24"/>
  <sheetViews>
    <sheetView workbookViewId="0" topLeftCell="A1">
      <selection activeCell="C7" sqref="C7:D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spans="1:8" ht="15">
      <c r="A1" s="106"/>
      <c r="B1" s="106"/>
      <c r="C1" s="106"/>
      <c r="D1" s="107" t="str">
        <f>Startlist!$F1</f>
        <v> </v>
      </c>
      <c r="E1" s="106"/>
      <c r="F1" s="106"/>
      <c r="G1" s="106"/>
      <c r="H1" s="106"/>
    </row>
    <row r="2" spans="1:8" ht="12.75" customHeight="1">
      <c r="A2" s="106"/>
      <c r="B2" s="106"/>
      <c r="C2" s="263" t="str">
        <f>Startlist!$F2</f>
        <v>30. Tallinna Rally 2013</v>
      </c>
      <c r="D2" s="263"/>
      <c r="E2" s="263"/>
      <c r="F2" s="106"/>
      <c r="G2" s="106"/>
      <c r="H2" s="106"/>
    </row>
    <row r="3" spans="1:8" ht="15" customHeight="1">
      <c r="A3" s="106"/>
      <c r="B3" s="106"/>
      <c r="C3" s="264" t="str">
        <f>Startlist!$F3</f>
        <v>MAY 10 - 11, 2013</v>
      </c>
      <c r="D3" s="264"/>
      <c r="E3" s="264"/>
      <c r="F3" s="106"/>
      <c r="G3" s="106"/>
      <c r="H3" s="106"/>
    </row>
    <row r="4" spans="1:8" ht="15" customHeight="1">
      <c r="A4" s="106"/>
      <c r="B4" s="106"/>
      <c r="C4" s="264" t="str">
        <f>Startlist!$F4</f>
        <v>Harjumaa</v>
      </c>
      <c r="D4" s="264"/>
      <c r="E4" s="264"/>
      <c r="F4" s="106"/>
      <c r="G4" s="106"/>
      <c r="H4" s="106"/>
    </row>
    <row r="5" spans="1:8" ht="12.75">
      <c r="A5" s="106"/>
      <c r="B5" s="106"/>
      <c r="C5" s="106"/>
      <c r="D5" s="106"/>
      <c r="E5" s="106"/>
      <c r="F5" s="106"/>
      <c r="G5" s="106"/>
      <c r="H5" s="106"/>
    </row>
    <row r="6" spans="1:8" ht="12.75">
      <c r="A6" s="106"/>
      <c r="B6" s="106"/>
      <c r="C6" s="106"/>
      <c r="D6" s="106"/>
      <c r="E6" s="106"/>
      <c r="F6" s="124"/>
      <c r="G6" s="124"/>
      <c r="H6" s="106"/>
    </row>
    <row r="7" spans="1:7" ht="12.75">
      <c r="A7" s="106"/>
      <c r="C7" s="265" t="s">
        <v>671</v>
      </c>
      <c r="D7" s="266"/>
      <c r="E7" s="65" t="s">
        <v>681</v>
      </c>
      <c r="F7" s="124"/>
      <c r="G7" s="124"/>
    </row>
    <row r="8" spans="1:8" ht="18.75" customHeight="1">
      <c r="A8" s="106"/>
      <c r="B8" s="106"/>
      <c r="C8" s="223" t="s">
        <v>685</v>
      </c>
      <c r="D8" s="224"/>
      <c r="E8" s="202">
        <v>6</v>
      </c>
      <c r="F8" s="124"/>
      <c r="G8" s="136"/>
      <c r="H8" s="106"/>
    </row>
    <row r="9" spans="1:8" ht="18.75" customHeight="1">
      <c r="A9" s="106"/>
      <c r="B9" s="106"/>
      <c r="C9" s="223" t="s">
        <v>684</v>
      </c>
      <c r="D9" s="224"/>
      <c r="E9" s="202">
        <v>16</v>
      </c>
      <c r="F9" s="117"/>
      <c r="G9" s="137"/>
      <c r="H9" s="106"/>
    </row>
    <row r="10" spans="1:8" ht="18.75" customHeight="1">
      <c r="A10" s="106"/>
      <c r="B10" s="106"/>
      <c r="C10" s="223" t="s">
        <v>587</v>
      </c>
      <c r="D10" s="224"/>
      <c r="E10" s="202">
        <v>4</v>
      </c>
      <c r="F10" s="117"/>
      <c r="G10" s="137"/>
      <c r="H10" s="106"/>
    </row>
    <row r="11" spans="1:8" ht="18.75" customHeight="1">
      <c r="A11" s="106"/>
      <c r="B11" s="106"/>
      <c r="C11" s="223" t="s">
        <v>686</v>
      </c>
      <c r="D11" s="224"/>
      <c r="E11" s="202">
        <v>4</v>
      </c>
      <c r="F11" s="117"/>
      <c r="G11" s="117"/>
      <c r="H11" s="106"/>
    </row>
    <row r="12" spans="1:8" ht="18.75" customHeight="1">
      <c r="A12" s="106"/>
      <c r="B12" s="106"/>
      <c r="C12" s="223" t="s">
        <v>672</v>
      </c>
      <c r="D12" s="224"/>
      <c r="E12" s="202">
        <v>6</v>
      </c>
      <c r="F12" s="117"/>
      <c r="G12" s="117"/>
      <c r="H12" s="106"/>
    </row>
    <row r="13" spans="1:8" ht="18.75" customHeight="1">
      <c r="A13" s="106"/>
      <c r="B13" s="106"/>
      <c r="C13" s="223" t="s">
        <v>694</v>
      </c>
      <c r="D13" s="224"/>
      <c r="E13" s="202">
        <v>8</v>
      </c>
      <c r="F13" s="124"/>
      <c r="G13" s="106"/>
      <c r="H13" s="106"/>
    </row>
    <row r="14" spans="1:8" ht="18.75" customHeight="1">
      <c r="A14" s="106"/>
      <c r="B14" s="106"/>
      <c r="C14" s="223" t="s">
        <v>687</v>
      </c>
      <c r="D14" s="225"/>
      <c r="E14" s="202">
        <v>8</v>
      </c>
      <c r="F14" s="124"/>
      <c r="G14" s="106"/>
      <c r="H14" s="106"/>
    </row>
    <row r="15" spans="1:8" ht="18.75" customHeight="1">
      <c r="A15" s="106"/>
      <c r="B15" s="106"/>
      <c r="C15" s="223" t="s">
        <v>688</v>
      </c>
      <c r="D15" s="224"/>
      <c r="E15" s="202">
        <v>12</v>
      </c>
      <c r="F15" s="124"/>
      <c r="G15" s="106"/>
      <c r="H15" s="106"/>
    </row>
    <row r="16" spans="1:8" ht="18.75" customHeight="1">
      <c r="A16" s="106"/>
      <c r="B16" s="106"/>
      <c r="C16" s="223" t="s">
        <v>674</v>
      </c>
      <c r="D16" s="224"/>
      <c r="E16" s="202">
        <v>13</v>
      </c>
      <c r="F16" s="117"/>
      <c r="G16" s="116"/>
      <c r="H16" s="106"/>
    </row>
    <row r="17" spans="1:8" ht="18.75" customHeight="1">
      <c r="A17" s="106"/>
      <c r="B17" s="106"/>
      <c r="C17" s="223" t="s">
        <v>673</v>
      </c>
      <c r="D17" s="224"/>
      <c r="E17" s="202">
        <v>10</v>
      </c>
      <c r="F17" s="117"/>
      <c r="G17" s="116"/>
      <c r="H17" s="106"/>
    </row>
    <row r="18" spans="1:8" ht="18.75" customHeight="1">
      <c r="A18" s="106"/>
      <c r="B18" s="106"/>
      <c r="C18" s="223" t="s">
        <v>799</v>
      </c>
      <c r="D18" s="224"/>
      <c r="E18" s="202">
        <v>4</v>
      </c>
      <c r="F18" s="124"/>
      <c r="G18" s="106"/>
      <c r="H18" s="106"/>
    </row>
    <row r="19" spans="1:8" ht="19.5" customHeight="1">
      <c r="A19" s="106"/>
      <c r="B19" s="106"/>
      <c r="C19" s="228" t="s">
        <v>675</v>
      </c>
      <c r="D19" s="229"/>
      <c r="E19" s="230">
        <f>SUM(E8:E18)</f>
        <v>91</v>
      </c>
      <c r="F19" s="124"/>
      <c r="G19" s="106"/>
      <c r="H19" s="106"/>
    </row>
    <row r="20" spans="1:8" ht="19.5" customHeight="1">
      <c r="A20" s="106"/>
      <c r="B20" s="106"/>
      <c r="C20" s="106"/>
      <c r="D20" s="106"/>
      <c r="E20" s="106"/>
      <c r="F20" s="106"/>
      <c r="G20" s="106"/>
      <c r="H20" s="106"/>
    </row>
    <row r="21" spans="1:8" ht="19.5" customHeight="1">
      <c r="A21" s="106"/>
      <c r="B21" s="106"/>
      <c r="C21" s="106"/>
      <c r="D21" s="106"/>
      <c r="E21" s="106"/>
      <c r="F21" s="106"/>
      <c r="G21" s="106"/>
      <c r="H21" s="106"/>
    </row>
    <row r="22" spans="1:8" ht="19.5" customHeight="1">
      <c r="A22" s="106"/>
      <c r="B22" s="106"/>
      <c r="C22" s="106"/>
      <c r="D22" s="106"/>
      <c r="E22" s="106"/>
      <c r="F22" s="106"/>
      <c r="G22" s="106"/>
      <c r="H22" s="106"/>
    </row>
    <row r="23" spans="1:8" ht="19.5" customHeight="1">
      <c r="A23" s="106"/>
      <c r="B23" s="106"/>
      <c r="C23" s="106"/>
      <c r="D23" s="106"/>
      <c r="E23" s="106"/>
      <c r="F23" s="106"/>
      <c r="G23" s="106"/>
      <c r="H23" s="106"/>
    </row>
    <row r="24" spans="1:8" ht="19.5" customHeight="1">
      <c r="A24" s="106"/>
      <c r="B24" s="106"/>
      <c r="C24" s="106"/>
      <c r="D24" s="106"/>
      <c r="E24" s="106"/>
      <c r="F24" s="106"/>
      <c r="G24" s="106"/>
      <c r="H24" s="106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71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8" customWidth="1"/>
  </cols>
  <sheetData>
    <row r="1" spans="5:8" ht="15.75">
      <c r="E1" s="1" t="str">
        <f>Startlist!$F1</f>
        <v> </v>
      </c>
      <c r="H1" s="152"/>
    </row>
    <row r="2" spans="2:8" ht="15" customHeight="1">
      <c r="B2" s="2"/>
      <c r="C2" s="3"/>
      <c r="E2" s="1" t="str">
        <f>Startlist!$F2</f>
        <v>30. Tallinna Rally 2013</v>
      </c>
      <c r="H2" s="153"/>
    </row>
    <row r="3" spans="2:8" ht="15">
      <c r="B3" s="2"/>
      <c r="C3" s="3"/>
      <c r="E3" s="64" t="str">
        <f>Startlist!$F3</f>
        <v>MAY 10 - 11, 2013</v>
      </c>
      <c r="H3" s="153"/>
    </row>
    <row r="4" spans="2:8" ht="15">
      <c r="B4" s="2"/>
      <c r="C4" s="3"/>
      <c r="E4" s="64" t="str">
        <f>Startlist!$F4</f>
        <v>Harjumaa</v>
      </c>
      <c r="H4" s="153"/>
    </row>
    <row r="5" spans="3:8" ht="15" customHeight="1">
      <c r="C5" s="3"/>
      <c r="H5" s="153"/>
    </row>
    <row r="6" spans="2:8" ht="15.75" customHeight="1">
      <c r="B6" s="185" t="s">
        <v>1008</v>
      </c>
      <c r="C6" s="3"/>
      <c r="H6" s="126"/>
    </row>
    <row r="7" spans="2:8" ht="12.75">
      <c r="B7" s="183" t="s">
        <v>653</v>
      </c>
      <c r="C7" s="176" t="s">
        <v>634</v>
      </c>
      <c r="D7" s="177" t="s">
        <v>635</v>
      </c>
      <c r="E7" s="176"/>
      <c r="F7" s="178" t="s">
        <v>650</v>
      </c>
      <c r="G7" s="179" t="s">
        <v>649</v>
      </c>
      <c r="H7" s="184" t="s">
        <v>642</v>
      </c>
    </row>
    <row r="8" spans="1:8" ht="15" customHeight="1">
      <c r="A8" s="180">
        <v>1</v>
      </c>
      <c r="B8" s="141">
        <v>2</v>
      </c>
      <c r="C8" s="173" t="str">
        <f>VLOOKUP(B8,Startlist!B:F,2,FALSE)</f>
        <v>A8</v>
      </c>
      <c r="D8" s="174" t="str">
        <f>CONCATENATE(VLOOKUP(B8,Startlist!B:H,3,FALSE)," / ",VLOOKUP(B8,Startlist!B:H,4,FALSE))</f>
        <v>Georg Gross / Raigo Mōlder</v>
      </c>
      <c r="E8" s="175" t="str">
        <f>VLOOKUP(B8,Startlist!B:F,5,FALSE)</f>
        <v>EST</v>
      </c>
      <c r="F8" s="174" t="str">
        <f>VLOOKUP(B8,Startlist!B:H,7,FALSE)</f>
        <v>Ford Focus WRC</v>
      </c>
      <c r="G8" s="174" t="str">
        <f>VLOOKUP(B8,Startlist!B:H,6,FALSE)</f>
        <v>OT Racing</v>
      </c>
      <c r="H8" s="182" t="str">
        <f>VLOOKUP(B8,Results!B:Q,14,FALSE)</f>
        <v> 7.23,4</v>
      </c>
    </row>
    <row r="9" spans="1:8" ht="15" customHeight="1">
      <c r="A9" s="180">
        <f>A8+1</f>
        <v>2</v>
      </c>
      <c r="B9" s="141">
        <v>3</v>
      </c>
      <c r="C9" s="173" t="str">
        <f>VLOOKUP(B9,Startlist!B:F,2,FALSE)</f>
        <v>N4</v>
      </c>
      <c r="D9" s="174" t="str">
        <f>CONCATENATE(VLOOKUP(B9,Startlist!B:H,3,FALSE)," / ",VLOOKUP(B9,Startlist!B:H,4,FALSE))</f>
        <v>Alexey Lukyanuk / Alexey Arnautov</v>
      </c>
      <c r="E9" s="175" t="str">
        <f>VLOOKUP(B9,Startlist!B:F,5,FALSE)</f>
        <v>RUS</v>
      </c>
      <c r="F9" s="174" t="str">
        <f>VLOOKUP(B9,Startlist!B:H,7,FALSE)</f>
        <v>Mitsubishi Lancer Evo 10</v>
      </c>
      <c r="G9" s="174" t="str">
        <f>VLOOKUP(B9,Startlist!B:H,6,FALSE)</f>
        <v>ASRT</v>
      </c>
      <c r="H9" s="182" t="str">
        <f>VLOOKUP(B9,Results!B:Q,14,FALSE)</f>
        <v> 7.32,0</v>
      </c>
    </row>
    <row r="10" spans="1:8" ht="15" customHeight="1">
      <c r="A10" s="180">
        <f aca="true" t="shared" si="0" ref="A10:A65">A9+1</f>
        <v>3</v>
      </c>
      <c r="B10" s="181">
        <v>1</v>
      </c>
      <c r="C10" s="173" t="str">
        <f>VLOOKUP(B10,Startlist!B:F,2,FALSE)</f>
        <v>N4</v>
      </c>
      <c r="D10" s="174" t="str">
        <f>CONCATENATE(VLOOKUP(B10,Startlist!B:H,3,FALSE)," / ",VLOOKUP(B10,Startlist!B:H,4,FALSE))</f>
        <v>Ott Tänak / Martin Järveoja</v>
      </c>
      <c r="E10" s="175" t="str">
        <f>VLOOKUP(B10,Startlist!B:F,5,FALSE)</f>
        <v>EST</v>
      </c>
      <c r="F10" s="174" t="str">
        <f>VLOOKUP(B10,Startlist!B:H,7,FALSE)</f>
        <v>Subaru Impreza</v>
      </c>
      <c r="G10" s="174" t="str">
        <f>VLOOKUP(B10,Startlist!B:H,6,FALSE)</f>
        <v>OT Racing</v>
      </c>
      <c r="H10" s="182" t="str">
        <f>VLOOKUP(B10,Results!B:Q,14,FALSE)</f>
        <v> 7.33,0</v>
      </c>
    </row>
    <row r="11" spans="1:8" ht="15" customHeight="1">
      <c r="A11" s="180">
        <f t="shared" si="0"/>
        <v>4</v>
      </c>
      <c r="B11" s="141">
        <v>7</v>
      </c>
      <c r="C11" s="173" t="str">
        <f>VLOOKUP(B11,Startlist!B:F,2,FALSE)</f>
        <v>N4</v>
      </c>
      <c r="D11" s="174" t="str">
        <f>CONCATENATE(VLOOKUP(B11,Startlist!B:H,3,FALSE)," / ",VLOOKUP(B11,Startlist!B:H,4,FALSE))</f>
        <v>Rainer Aus / Simo Koskinen</v>
      </c>
      <c r="E11" s="175" t="str">
        <f>VLOOKUP(B11,Startlist!B:F,5,FALSE)</f>
        <v>EST</v>
      </c>
      <c r="F11" s="174" t="str">
        <f>VLOOKUP(B11,Startlist!B:H,7,FALSE)</f>
        <v>Mitsubishi Lancer Evo 9</v>
      </c>
      <c r="G11" s="174" t="str">
        <f>VLOOKUP(B11,Startlist!B:H,6,FALSE)</f>
        <v>Carglass Rally Team</v>
      </c>
      <c r="H11" s="182" t="str">
        <f>VLOOKUP(B11,Results!B:Q,14,FALSE)</f>
        <v> 7.36,2</v>
      </c>
    </row>
    <row r="12" spans="1:8" ht="15" customHeight="1">
      <c r="A12" s="180">
        <f t="shared" si="0"/>
        <v>5</v>
      </c>
      <c r="B12" s="141">
        <v>4</v>
      </c>
      <c r="C12" s="173" t="str">
        <f>VLOOKUP(B12,Startlist!B:F,2,FALSE)</f>
        <v>N4</v>
      </c>
      <c r="D12" s="174" t="str">
        <f>CONCATENATE(VLOOKUP(B12,Startlist!B:H,3,FALSE)," / ",VLOOKUP(B12,Startlist!B:H,4,FALSE))</f>
        <v>Timmu Kōrge / Erki Pints</v>
      </c>
      <c r="E12" s="175" t="str">
        <f>VLOOKUP(B12,Startlist!B:F,5,FALSE)</f>
        <v>EST</v>
      </c>
      <c r="F12" s="174" t="str">
        <f>VLOOKUP(B12,Startlist!B:H,7,FALSE)</f>
        <v>Mitsubishi Lancer Evo 9</v>
      </c>
      <c r="G12" s="174" t="str">
        <f>VLOOKUP(B12,Startlist!B:H,6,FALSE)</f>
        <v>MM-Motorsport</v>
      </c>
      <c r="H12" s="182" t="str">
        <f>VLOOKUP(B12,Results!B:Q,14,FALSE)</f>
        <v> 7.41,6</v>
      </c>
    </row>
    <row r="13" spans="1:8" ht="15" customHeight="1">
      <c r="A13" s="180">
        <f t="shared" si="0"/>
        <v>6</v>
      </c>
      <c r="B13" s="141">
        <v>6</v>
      </c>
      <c r="C13" s="173" t="str">
        <f>VLOOKUP(B13,Startlist!B:F,2,FALSE)</f>
        <v>N4</v>
      </c>
      <c r="D13" s="174" t="str">
        <f>CONCATENATE(VLOOKUP(B13,Startlist!B:H,3,FALSE)," / ",VLOOKUP(B13,Startlist!B:H,4,FALSE))</f>
        <v>Raul Jeets / Andrus Toom</v>
      </c>
      <c r="E13" s="175" t="str">
        <f>VLOOKUP(B13,Startlist!B:F,5,FALSE)</f>
        <v>EST</v>
      </c>
      <c r="F13" s="174" t="str">
        <f>VLOOKUP(B13,Startlist!B:H,7,FALSE)</f>
        <v>Mitsubishi Lancer Evo 10</v>
      </c>
      <c r="G13" s="174" t="str">
        <f>VLOOKUP(B13,Startlist!B:H,6,FALSE)</f>
        <v>OT Racing</v>
      </c>
      <c r="H13" s="182" t="str">
        <f>VLOOKUP(B13,Results!B:Q,14,FALSE)</f>
        <v> 7.50,4</v>
      </c>
    </row>
    <row r="14" spans="1:8" ht="15" customHeight="1">
      <c r="A14" s="180">
        <f t="shared" si="0"/>
        <v>7</v>
      </c>
      <c r="B14" s="141">
        <v>11</v>
      </c>
      <c r="C14" s="173" t="str">
        <f>VLOOKUP(B14,Startlist!B:F,2,FALSE)</f>
        <v>N4</v>
      </c>
      <c r="D14" s="174" t="str">
        <f>CONCATENATE(VLOOKUP(B14,Startlist!B:H,3,FALSE)," / ",VLOOKUP(B14,Startlist!B:H,4,FALSE))</f>
        <v>Markus Abram / Rein Jōessar</v>
      </c>
      <c r="E14" s="175" t="str">
        <f>VLOOKUP(B14,Startlist!B:F,5,FALSE)</f>
        <v>EST</v>
      </c>
      <c r="F14" s="174" t="str">
        <f>VLOOKUP(B14,Startlist!B:H,7,FALSE)</f>
        <v>Mitsubishi Lancer Evo 10</v>
      </c>
      <c r="G14" s="174" t="str">
        <f>VLOOKUP(B14,Startlist!B:H,6,FALSE)</f>
        <v>Merkomar Motorsport</v>
      </c>
      <c r="H14" s="182" t="str">
        <f>VLOOKUP(B14,Results!B:Q,14,FALSE)</f>
        <v> 7.55,3</v>
      </c>
    </row>
    <row r="15" spans="1:8" ht="15" customHeight="1">
      <c r="A15" s="180">
        <f t="shared" si="0"/>
        <v>8</v>
      </c>
      <c r="B15" s="141">
        <v>15</v>
      </c>
      <c r="C15" s="173" t="str">
        <f>VLOOKUP(B15,Startlist!B:F,2,FALSE)</f>
        <v>N4</v>
      </c>
      <c r="D15" s="174" t="str">
        <f>CONCATENATE(VLOOKUP(B15,Startlist!B:H,3,FALSE)," / ",VLOOKUP(B15,Startlist!B:H,4,FALSE))</f>
        <v>Riku Tahko / Markus Soininen</v>
      </c>
      <c r="E15" s="175" t="str">
        <f>VLOOKUP(B15,Startlist!B:F,5,FALSE)</f>
        <v>FIN</v>
      </c>
      <c r="F15" s="174" t="str">
        <f>VLOOKUP(B15,Startlist!B:H,7,FALSE)</f>
        <v>Mitsubishi Lancer Evo 10</v>
      </c>
      <c r="G15" s="174" t="str">
        <f>VLOOKUP(B15,Startlist!B:H,6,FALSE)</f>
        <v>ST Motors OY</v>
      </c>
      <c r="H15" s="182" t="str">
        <f>VLOOKUP(B15,Results!B:Q,14,FALSE)</f>
        <v> 7.55,4</v>
      </c>
    </row>
    <row r="16" spans="1:8" ht="15" customHeight="1">
      <c r="A16" s="180">
        <f t="shared" si="0"/>
        <v>9</v>
      </c>
      <c r="B16" s="141">
        <v>18</v>
      </c>
      <c r="C16" s="173" t="str">
        <f>VLOOKUP(B16,Startlist!B:F,2,FALSE)</f>
        <v>E12</v>
      </c>
      <c r="D16" s="174" t="str">
        <f>CONCATENATE(VLOOKUP(B16,Startlist!B:H,3,FALSE)," / ",VLOOKUP(B16,Startlist!B:H,4,FALSE))</f>
        <v>Stanislav Travnikov / Andrey Rusov</v>
      </c>
      <c r="E16" s="175" t="str">
        <f>VLOOKUP(B16,Startlist!B:F,5,FALSE)</f>
        <v>RUS</v>
      </c>
      <c r="F16" s="174" t="str">
        <f>VLOOKUP(B16,Startlist!B:H,7,FALSE)</f>
        <v>Mitsubishi Lancer Evo 9</v>
      </c>
      <c r="G16" s="174" t="str">
        <f>VLOOKUP(B16,Startlist!B:H,6,FALSE)</f>
        <v>Neiksans Rally Sport</v>
      </c>
      <c r="H16" s="182" t="str">
        <f>VLOOKUP(B16,Results!B:Q,14,FALSE)</f>
        <v> 8.02,8</v>
      </c>
    </row>
    <row r="17" spans="1:8" ht="15" customHeight="1">
      <c r="A17" s="180">
        <f t="shared" si="0"/>
        <v>10</v>
      </c>
      <c r="B17" s="141">
        <v>31</v>
      </c>
      <c r="C17" s="173" t="str">
        <f>VLOOKUP(B17,Startlist!B:F,2,FALSE)</f>
        <v>E12</v>
      </c>
      <c r="D17" s="174" t="str">
        <f>CONCATENATE(VLOOKUP(B17,Startlist!B:H,3,FALSE)," / ",VLOOKUP(B17,Startlist!B:H,4,FALSE))</f>
        <v>Arsi Tupits / Oliver Tampuu</v>
      </c>
      <c r="E17" s="175" t="str">
        <f>VLOOKUP(B17,Startlist!B:F,5,FALSE)</f>
        <v>EST</v>
      </c>
      <c r="F17" s="174" t="str">
        <f>VLOOKUP(B17,Startlist!B:H,7,FALSE)</f>
        <v>Mitsubishi Lancer Evo 6</v>
      </c>
      <c r="G17" s="174" t="str">
        <f>VLOOKUP(B17,Startlist!B:H,6,FALSE)</f>
        <v>PSC Motorsport</v>
      </c>
      <c r="H17" s="182" t="str">
        <f>VLOOKUP(B17,Results!B:Q,14,FALSE)</f>
        <v> 8.03,4</v>
      </c>
    </row>
    <row r="18" spans="1:8" ht="15" customHeight="1">
      <c r="A18" s="180">
        <f t="shared" si="0"/>
        <v>11</v>
      </c>
      <c r="B18" s="141">
        <v>17</v>
      </c>
      <c r="C18" s="173" t="str">
        <f>VLOOKUP(B18,Startlist!B:F,2,FALSE)</f>
        <v>A7</v>
      </c>
      <c r="D18" s="174" t="str">
        <f>CONCATENATE(VLOOKUP(B18,Startlist!B:H,3,FALSE)," / ",VLOOKUP(B18,Startlist!B:H,4,FALSE))</f>
        <v>Martin Kangur / Andres Ots</v>
      </c>
      <c r="E18" s="175" t="str">
        <f>VLOOKUP(B18,Startlist!B:F,5,FALSE)</f>
        <v>EST</v>
      </c>
      <c r="F18" s="174" t="str">
        <f>VLOOKUP(B18,Startlist!B:H,7,FALSE)</f>
        <v>Honda Civic Type-R R3</v>
      </c>
      <c r="G18" s="174" t="str">
        <f>VLOOKUP(B18,Startlist!B:H,6,FALSE)</f>
        <v>Martin Kangur</v>
      </c>
      <c r="H18" s="182" t="str">
        <f>VLOOKUP(B18,Results!B:Q,14,FALSE)</f>
        <v> 8.05,4</v>
      </c>
    </row>
    <row r="19" spans="1:8" ht="15" customHeight="1">
      <c r="A19" s="180">
        <f t="shared" si="0"/>
        <v>12</v>
      </c>
      <c r="B19" s="141">
        <v>33</v>
      </c>
      <c r="C19" s="173" t="str">
        <f>VLOOKUP(B19,Startlist!B:F,2,FALSE)</f>
        <v>A7</v>
      </c>
      <c r="D19" s="174" t="str">
        <f>CONCATENATE(VLOOKUP(B19,Startlist!B:H,3,FALSE)," / ",VLOOKUP(B19,Startlist!B:H,4,FALSE))</f>
        <v>Jussi Kumpumäki / Jani Salo</v>
      </c>
      <c r="E19" s="175" t="str">
        <f>VLOOKUP(B19,Startlist!B:F,5,FALSE)</f>
        <v>FIN</v>
      </c>
      <c r="F19" s="174" t="str">
        <f>VLOOKUP(B19,Startlist!B:H,7,FALSE)</f>
        <v>Citroen DS3 R3T</v>
      </c>
      <c r="G19" s="174" t="str">
        <f>VLOOKUP(B19,Startlist!B:H,6,FALSE)</f>
        <v>Printsport</v>
      </c>
      <c r="H19" s="182" t="str">
        <f>VLOOKUP(B19,Results!B:Q,14,FALSE)</f>
        <v> 8.05,6</v>
      </c>
    </row>
    <row r="20" spans="1:8" ht="15" customHeight="1">
      <c r="A20" s="180">
        <f t="shared" si="0"/>
        <v>13</v>
      </c>
      <c r="B20" s="141">
        <v>12</v>
      </c>
      <c r="C20" s="173" t="str">
        <f>VLOOKUP(B20,Startlist!B:F,2,FALSE)</f>
        <v>R4</v>
      </c>
      <c r="D20" s="174" t="str">
        <f>CONCATENATE(VLOOKUP(B20,Startlist!B:H,3,FALSE)," / ",VLOOKUP(B20,Startlist!B:H,4,FALSE))</f>
        <v>Radik Shaymiev / Maxim Tsvetkov</v>
      </c>
      <c r="E20" s="175" t="str">
        <f>VLOOKUP(B20,Startlist!B:F,5,FALSE)</f>
        <v>RUS</v>
      </c>
      <c r="F20" s="174" t="str">
        <f>VLOOKUP(B20,Startlist!B:H,7,FALSE)</f>
        <v>Peugeot 207 Sport</v>
      </c>
      <c r="G20" s="174" t="str">
        <f>VLOOKUP(B20,Startlist!B:H,6,FALSE)</f>
        <v>Radik Shaymiev</v>
      </c>
      <c r="H20" s="182" t="str">
        <f>VLOOKUP(B20,Results!B:Q,14,FALSE)</f>
        <v> 8.06,0</v>
      </c>
    </row>
    <row r="21" spans="1:8" ht="15" customHeight="1">
      <c r="A21" s="180">
        <f t="shared" si="0"/>
        <v>14</v>
      </c>
      <c r="B21" s="141">
        <v>16</v>
      </c>
      <c r="C21" s="173" t="str">
        <f>VLOOKUP(B21,Startlist!B:F,2,FALSE)</f>
        <v>N4</v>
      </c>
      <c r="D21" s="174" t="str">
        <f>CONCATENATE(VLOOKUP(B21,Startlist!B:H,3,FALSE)," / ",VLOOKUP(B21,Startlist!B:H,4,FALSE))</f>
        <v>Oliver Ojaperv / Jarno Talve</v>
      </c>
      <c r="E21" s="175" t="str">
        <f>VLOOKUP(B21,Startlist!B:F,5,FALSE)</f>
        <v>EST</v>
      </c>
      <c r="F21" s="174" t="str">
        <f>VLOOKUP(B21,Startlist!B:H,7,FALSE)</f>
        <v>Subaru Impreza</v>
      </c>
      <c r="G21" s="174" t="str">
        <f>VLOOKUP(B21,Startlist!B:H,6,FALSE)</f>
        <v>OK TSK</v>
      </c>
      <c r="H21" s="182" t="str">
        <f>VLOOKUP(B21,Results!B:Q,14,FALSE)</f>
        <v> 8.06,3</v>
      </c>
    </row>
    <row r="22" spans="1:8" ht="15" customHeight="1">
      <c r="A22" s="180">
        <f t="shared" si="0"/>
        <v>15</v>
      </c>
      <c r="B22" s="141">
        <v>22</v>
      </c>
      <c r="C22" s="173" t="str">
        <f>VLOOKUP(B22,Startlist!B:F,2,FALSE)</f>
        <v>R4</v>
      </c>
      <c r="D22" s="174" t="str">
        <f>CONCATENATE(VLOOKUP(B22,Startlist!B:H,3,FALSE)," / ",VLOOKUP(B22,Startlist!B:H,4,FALSE))</f>
        <v>Alexey Ostanin / Polina Mukhina</v>
      </c>
      <c r="E22" s="175" t="str">
        <f>VLOOKUP(B22,Startlist!B:F,5,FALSE)</f>
        <v>RUS</v>
      </c>
      <c r="F22" s="174" t="str">
        <f>VLOOKUP(B22,Startlist!B:H,7,FALSE)</f>
        <v>Mitsubishi Lancer Evo 10</v>
      </c>
      <c r="G22" s="174" t="str">
        <f>VLOOKUP(B22,Startlist!B:H,6,FALSE)</f>
        <v>RIT-Team</v>
      </c>
      <c r="H22" s="182" t="str">
        <f>VLOOKUP(B22,Results!B:Q,14,FALSE)</f>
        <v> 8.06,8</v>
      </c>
    </row>
    <row r="23" spans="1:8" ht="15" customHeight="1">
      <c r="A23" s="180">
        <f t="shared" si="0"/>
        <v>16</v>
      </c>
      <c r="B23" s="141">
        <v>14</v>
      </c>
      <c r="C23" s="173" t="str">
        <f>VLOOKUP(B23,Startlist!B:F,2,FALSE)</f>
        <v>R4</v>
      </c>
      <c r="D23" s="174" t="str">
        <f>CONCATENATE(VLOOKUP(B23,Startlist!B:H,3,FALSE)," / ",VLOOKUP(B23,Startlist!B:H,4,FALSE))</f>
        <v>Saku Vierimaa / Duncan McNiven</v>
      </c>
      <c r="E23" s="175" t="str">
        <f>VLOOKUP(B23,Startlist!B:F,5,FALSE)</f>
        <v>FIN / GB</v>
      </c>
      <c r="F23" s="174" t="str">
        <f>VLOOKUP(B23,Startlist!B:H,7,FALSE)</f>
        <v>Skoda Fabia S2000</v>
      </c>
      <c r="G23" s="174" t="str">
        <f>VLOOKUP(B23,Startlist!B:H,6,FALSE)</f>
        <v>Balticrallyrent.com</v>
      </c>
      <c r="H23" s="182" t="str">
        <f>VLOOKUP(B23,Results!B:Q,14,FALSE)</f>
        <v> 8.07,5</v>
      </c>
    </row>
    <row r="24" spans="1:8" ht="15" customHeight="1">
      <c r="A24" s="180">
        <f t="shared" si="0"/>
        <v>17</v>
      </c>
      <c r="B24" s="141">
        <v>27</v>
      </c>
      <c r="C24" s="173" t="str">
        <f>VLOOKUP(B24,Startlist!B:F,2,FALSE)</f>
        <v>E11</v>
      </c>
      <c r="D24" s="174" t="str">
        <f>CONCATENATE(VLOOKUP(B24,Startlist!B:H,3,FALSE)," / ",VLOOKUP(B24,Startlist!B:H,4,FALSE))</f>
        <v>Einar Laipaik / Siimo Suvemaa</v>
      </c>
      <c r="E24" s="175" t="str">
        <f>VLOOKUP(B24,Startlist!B:F,5,FALSE)</f>
        <v>EST</v>
      </c>
      <c r="F24" s="174" t="str">
        <f>VLOOKUP(B24,Startlist!B:H,7,FALSE)</f>
        <v>BMW M3</v>
      </c>
      <c r="G24" s="174" t="str">
        <f>VLOOKUP(B24,Startlist!B:H,6,FALSE)</f>
        <v>LaitseRallyPark</v>
      </c>
      <c r="H24" s="182" t="str">
        <f>VLOOKUP(B24,Results!B:Q,14,FALSE)</f>
        <v> 8.08,2</v>
      </c>
    </row>
    <row r="25" spans="1:8" ht="15" customHeight="1">
      <c r="A25" s="180">
        <f t="shared" si="0"/>
        <v>18</v>
      </c>
      <c r="B25" s="141">
        <v>32</v>
      </c>
      <c r="C25" s="173" t="str">
        <f>VLOOKUP(B25,Startlist!B:F,2,FALSE)</f>
        <v>A8</v>
      </c>
      <c r="D25" s="174" t="str">
        <f>CONCATENATE(VLOOKUP(B25,Startlist!B:H,3,FALSE)," / ",VLOOKUP(B25,Startlist!B:H,4,FALSE))</f>
        <v>Allan Ilves / Kristo Tamm</v>
      </c>
      <c r="E25" s="175" t="str">
        <f>VLOOKUP(B25,Startlist!B:F,5,FALSE)</f>
        <v>EST</v>
      </c>
      <c r="F25" s="174" t="str">
        <f>VLOOKUP(B25,Startlist!B:H,7,FALSE)</f>
        <v>Mitsubishi Lancer Evo 8</v>
      </c>
      <c r="G25" s="174" t="str">
        <f>VLOOKUP(B25,Startlist!B:H,6,FALSE)</f>
        <v>Printsport</v>
      </c>
      <c r="H25" s="182" t="str">
        <f>VLOOKUP(B25,Results!B:Q,14,FALSE)</f>
        <v> 8.08,2</v>
      </c>
    </row>
    <row r="26" spans="1:8" ht="15" customHeight="1">
      <c r="A26" s="180">
        <f t="shared" si="0"/>
        <v>19</v>
      </c>
      <c r="B26" s="141">
        <v>25</v>
      </c>
      <c r="C26" s="173" t="str">
        <f>VLOOKUP(B26,Startlist!B:F,2,FALSE)</f>
        <v>E12</v>
      </c>
      <c r="D26" s="174" t="str">
        <f>CONCATENATE(VLOOKUP(B26,Startlist!B:H,3,FALSE)," / ",VLOOKUP(B26,Startlist!B:H,4,FALSE))</f>
        <v>Vladimir Ivanov / Oleg Zimin</v>
      </c>
      <c r="E26" s="175" t="str">
        <f>VLOOKUP(B26,Startlist!B:F,5,FALSE)</f>
        <v>RUS</v>
      </c>
      <c r="F26" s="174" t="str">
        <f>VLOOKUP(B26,Startlist!B:H,7,FALSE)</f>
        <v>Mitsubishi Lancer Evo 7</v>
      </c>
      <c r="G26" s="174" t="str">
        <f>VLOOKUP(B26,Startlist!B:H,6,FALSE)</f>
        <v>PSC Motorsport</v>
      </c>
      <c r="H26" s="182" t="str">
        <f>VLOOKUP(B26,Results!B:Q,14,FALSE)</f>
        <v> 8.08,7</v>
      </c>
    </row>
    <row r="27" spans="1:8" ht="15" customHeight="1">
      <c r="A27" s="180">
        <f t="shared" si="0"/>
        <v>20</v>
      </c>
      <c r="B27" s="141">
        <v>35</v>
      </c>
      <c r="C27" s="173" t="str">
        <f>VLOOKUP(B27,Startlist!B:F,2,FALSE)</f>
        <v>A8</v>
      </c>
      <c r="D27" s="174" t="str">
        <f>CONCATENATE(VLOOKUP(B27,Startlist!B:H,3,FALSE)," / ",VLOOKUP(B27,Startlist!B:H,4,FALSE))</f>
        <v>Henri Pihel / Urmas Roosimaa</v>
      </c>
      <c r="E27" s="175" t="str">
        <f>VLOOKUP(B27,Startlist!B:F,5,FALSE)</f>
        <v>EST</v>
      </c>
      <c r="F27" s="174" t="str">
        <f>VLOOKUP(B27,Startlist!B:H,7,FALSE)</f>
        <v>Mitsubishi Lancer Evo 8</v>
      </c>
      <c r="G27" s="174" t="str">
        <f>VLOOKUP(B27,Startlist!B:H,6,FALSE)</f>
        <v>ASRT</v>
      </c>
      <c r="H27" s="182" t="str">
        <f>VLOOKUP(B27,Results!B:Q,14,FALSE)</f>
        <v> 8.10,1</v>
      </c>
    </row>
    <row r="28" spans="1:8" ht="15" customHeight="1">
      <c r="A28" s="180">
        <f t="shared" si="0"/>
        <v>21</v>
      </c>
      <c r="B28" s="141">
        <v>28</v>
      </c>
      <c r="C28" s="173" t="str">
        <f>VLOOKUP(B28,Startlist!B:F,2,FALSE)</f>
        <v>A6</v>
      </c>
      <c r="D28" s="174" t="str">
        <f>CONCATENATE(VLOOKUP(B28,Startlist!B:H,3,FALSE)," / ",VLOOKUP(B28,Startlist!B:H,4,FALSE))</f>
        <v>Rainer Rohtmets / Rivo Hell</v>
      </c>
      <c r="E28" s="175" t="str">
        <f>VLOOKUP(B28,Startlist!B:F,5,FALSE)</f>
        <v>EST</v>
      </c>
      <c r="F28" s="174" t="str">
        <f>VLOOKUP(B28,Startlist!B:H,7,FALSE)</f>
        <v>Citroen C2 R2 Max</v>
      </c>
      <c r="G28" s="174" t="str">
        <f>VLOOKUP(B28,Startlist!B:H,6,FALSE)</f>
        <v>Printsport</v>
      </c>
      <c r="H28" s="182" t="str">
        <f>VLOOKUP(B28,Results!B:Q,14,FALSE)</f>
        <v> 8.11,0</v>
      </c>
    </row>
    <row r="29" spans="1:8" ht="15" customHeight="1">
      <c r="A29" s="180">
        <f t="shared" si="0"/>
        <v>22</v>
      </c>
      <c r="B29" s="141">
        <v>26</v>
      </c>
      <c r="C29" s="173" t="str">
        <f>VLOOKUP(B29,Startlist!B:F,2,FALSE)</f>
        <v>N4</v>
      </c>
      <c r="D29" s="174" t="str">
        <f>CONCATENATE(VLOOKUP(B29,Startlist!B:H,3,FALSE)," / ",VLOOKUP(B29,Startlist!B:H,4,FALSE))</f>
        <v>Igor Bulantsev / Aleksey Kurnossov</v>
      </c>
      <c r="E29" s="175" t="str">
        <f>VLOOKUP(B29,Startlist!B:F,5,FALSE)</f>
        <v>RUS</v>
      </c>
      <c r="F29" s="174" t="str">
        <f>VLOOKUP(B29,Startlist!B:H,7,FALSE)</f>
        <v>Mitsubishi Lancer Evo 10</v>
      </c>
      <c r="G29" s="174" t="str">
        <f>VLOOKUP(B29,Startlist!B:H,6,FALSE)</f>
        <v>ASRT</v>
      </c>
      <c r="H29" s="182" t="str">
        <f>VLOOKUP(B29,Results!B:Q,14,FALSE)</f>
        <v> 8.12,3</v>
      </c>
    </row>
    <row r="30" spans="1:8" ht="15" customHeight="1">
      <c r="A30" s="180">
        <f t="shared" si="0"/>
        <v>23</v>
      </c>
      <c r="B30" s="141">
        <v>38</v>
      </c>
      <c r="C30" s="173" t="str">
        <f>VLOOKUP(B30,Startlist!B:F,2,FALSE)</f>
        <v>A8</v>
      </c>
      <c r="D30" s="174" t="str">
        <f>CONCATENATE(VLOOKUP(B30,Startlist!B:H,3,FALSE)," / ",VLOOKUP(B30,Startlist!B:H,4,FALSE))</f>
        <v>Henri Raide / Raul Kulgevee</v>
      </c>
      <c r="E30" s="175" t="str">
        <f>VLOOKUP(B30,Startlist!B:F,5,FALSE)</f>
        <v>EST</v>
      </c>
      <c r="F30" s="174" t="str">
        <f>VLOOKUP(B30,Startlist!B:H,7,FALSE)</f>
        <v>Mitsubishi Lancer Evo 7</v>
      </c>
      <c r="G30" s="174" t="str">
        <f>VLOOKUP(B30,Startlist!B:H,6,FALSE)</f>
        <v>OK TSK</v>
      </c>
      <c r="H30" s="182" t="str">
        <f>VLOOKUP(B30,Results!B:Q,14,FALSE)</f>
        <v> 8.14,2</v>
      </c>
    </row>
    <row r="31" spans="1:8" ht="15" customHeight="1">
      <c r="A31" s="180">
        <f t="shared" si="0"/>
        <v>24</v>
      </c>
      <c r="B31" s="141">
        <v>30</v>
      </c>
      <c r="C31" s="173" t="str">
        <f>VLOOKUP(B31,Startlist!B:F,2,FALSE)</f>
        <v>E11</v>
      </c>
      <c r="D31" s="174" t="str">
        <f>CONCATENATE(VLOOKUP(B31,Startlist!B:H,3,FALSE)," / ",VLOOKUP(B31,Startlist!B:H,4,FALSE))</f>
        <v>Renee Pohl / Sven Raid</v>
      </c>
      <c r="E31" s="175" t="str">
        <f>VLOOKUP(B31,Startlist!B:F,5,FALSE)</f>
        <v>EST</v>
      </c>
      <c r="F31" s="174" t="str">
        <f>VLOOKUP(B31,Startlist!B:H,7,FALSE)</f>
        <v>BMW M3</v>
      </c>
      <c r="G31" s="174" t="str">
        <f>VLOOKUP(B31,Startlist!B:H,6,FALSE)</f>
        <v>Prorehv Rally Team</v>
      </c>
      <c r="H31" s="182" t="str">
        <f>VLOOKUP(B31,Results!B:Q,14,FALSE)</f>
        <v> 8.16,9</v>
      </c>
    </row>
    <row r="32" spans="1:8" ht="15" customHeight="1">
      <c r="A32" s="180">
        <f t="shared" si="0"/>
        <v>25</v>
      </c>
      <c r="B32" s="141">
        <v>40</v>
      </c>
      <c r="C32" s="173" t="str">
        <f>VLOOKUP(B32,Startlist!B:F,2,FALSE)</f>
        <v>E11</v>
      </c>
      <c r="D32" s="174" t="str">
        <f>CONCATENATE(VLOOKUP(B32,Startlist!B:H,3,FALSE)," / ",VLOOKUP(B32,Startlist!B:H,4,FALSE))</f>
        <v>Andrus Vahi / Alo Ivask</v>
      </c>
      <c r="E32" s="175" t="str">
        <f>VLOOKUP(B32,Startlist!B:F,5,FALSE)</f>
        <v>EST</v>
      </c>
      <c r="F32" s="174" t="str">
        <f>VLOOKUP(B32,Startlist!B:H,7,FALSE)</f>
        <v>BMW M3</v>
      </c>
      <c r="G32" s="174" t="str">
        <f>VLOOKUP(B32,Startlist!B:H,6,FALSE)</f>
        <v>ECOM Motorsport</v>
      </c>
      <c r="H32" s="182" t="str">
        <f>VLOOKUP(B32,Results!B:Q,14,FALSE)</f>
        <v> 8.20,0</v>
      </c>
    </row>
    <row r="33" spans="1:8" ht="15" customHeight="1">
      <c r="A33" s="180">
        <f t="shared" si="0"/>
        <v>26</v>
      </c>
      <c r="B33" s="141">
        <v>58</v>
      </c>
      <c r="C33" s="173" t="str">
        <f>VLOOKUP(B33,Startlist!B:F,2,FALSE)</f>
        <v>N4</v>
      </c>
      <c r="D33" s="174" t="str">
        <f>CONCATENATE(VLOOKUP(B33,Startlist!B:H,3,FALSE)," / ",VLOOKUP(B33,Startlist!B:H,4,FALSE))</f>
        <v>Mait Maarend / Mihkel Kapp</v>
      </c>
      <c r="E33" s="175" t="str">
        <f>VLOOKUP(B33,Startlist!B:F,5,FALSE)</f>
        <v>EST</v>
      </c>
      <c r="F33" s="174" t="str">
        <f>VLOOKUP(B33,Startlist!B:H,7,FALSE)</f>
        <v>Mitsubishi Lancer Evo 10</v>
      </c>
      <c r="G33" s="174" t="str">
        <f>VLOOKUP(B33,Startlist!B:H,6,FALSE)</f>
        <v>Harju KEK Ralliklubi</v>
      </c>
      <c r="H33" s="182" t="str">
        <f>VLOOKUP(B33,Results!B:Q,14,FALSE)</f>
        <v> 8.20,4</v>
      </c>
    </row>
    <row r="34" spans="1:8" ht="15" customHeight="1">
      <c r="A34" s="180">
        <f t="shared" si="0"/>
        <v>27</v>
      </c>
      <c r="B34" s="141">
        <v>45</v>
      </c>
      <c r="C34" s="173" t="str">
        <f>VLOOKUP(B34,Startlist!B:F,2,FALSE)</f>
        <v>A7</v>
      </c>
      <c r="D34" s="174" t="str">
        <f>CONCATENATE(VLOOKUP(B34,Startlist!B:H,3,FALSE)," / ",VLOOKUP(B34,Startlist!B:H,4,FALSE))</f>
        <v>David Sultanjants / Siim Oja</v>
      </c>
      <c r="E34" s="175" t="str">
        <f>VLOOKUP(B34,Startlist!B:F,5,FALSE)</f>
        <v>EST</v>
      </c>
      <c r="F34" s="174" t="str">
        <f>VLOOKUP(B34,Startlist!B:H,7,FALSE)</f>
        <v>Honda Civic Type-R</v>
      </c>
      <c r="G34" s="174" t="str">
        <f>VLOOKUP(B34,Startlist!B:H,6,FALSE)</f>
        <v>G.M.Racing SK</v>
      </c>
      <c r="H34" s="182" t="str">
        <f>VLOOKUP(B34,Results!B:Q,14,FALSE)</f>
        <v> 8.21,2</v>
      </c>
    </row>
    <row r="35" spans="1:8" ht="15" customHeight="1">
      <c r="A35" s="180">
        <f t="shared" si="0"/>
        <v>28</v>
      </c>
      <c r="B35" s="141">
        <v>37</v>
      </c>
      <c r="C35" s="173" t="str">
        <f>VLOOKUP(B35,Startlist!B:F,2,FALSE)</f>
        <v>N3</v>
      </c>
      <c r="D35" s="174" t="str">
        <f>CONCATENATE(VLOOKUP(B35,Startlist!B:H,3,FALSE)," / ",VLOOKUP(B35,Startlist!B:H,4,FALSE))</f>
        <v>Kristo Subi / Teele Sepp</v>
      </c>
      <c r="E35" s="175" t="str">
        <f>VLOOKUP(B35,Startlist!B:F,5,FALSE)</f>
        <v>EST</v>
      </c>
      <c r="F35" s="174" t="str">
        <f>VLOOKUP(B35,Startlist!B:H,7,FALSE)</f>
        <v>Honda Civic Type-R</v>
      </c>
      <c r="G35" s="174" t="str">
        <f>VLOOKUP(B35,Startlist!B:H,6,FALSE)</f>
        <v>ECOM Motorsport</v>
      </c>
      <c r="H35" s="182" t="str">
        <f>VLOOKUP(B35,Results!B:Q,14,FALSE)</f>
        <v> 8.22,2</v>
      </c>
    </row>
    <row r="36" spans="1:8" ht="15" customHeight="1">
      <c r="A36" s="180">
        <f t="shared" si="0"/>
        <v>29</v>
      </c>
      <c r="B36" s="141">
        <v>57</v>
      </c>
      <c r="C36" s="173" t="str">
        <f>VLOOKUP(B36,Startlist!B:F,2,FALSE)</f>
        <v>N4</v>
      </c>
      <c r="D36" s="174" t="str">
        <f>CONCATENATE(VLOOKUP(B36,Startlist!B:H,3,FALSE)," / ",VLOOKUP(B36,Startlist!B:H,4,FALSE))</f>
        <v>Evgeny Fisher / Alexey Starodubtsev</v>
      </c>
      <c r="E36" s="175" t="str">
        <f>VLOOKUP(B36,Startlist!B:F,5,FALSE)</f>
        <v>RUS</v>
      </c>
      <c r="F36" s="174" t="str">
        <f>VLOOKUP(B36,Startlist!B:H,7,FALSE)</f>
        <v>Mitsubishi Lancer Evo 9</v>
      </c>
      <c r="G36" s="174" t="str">
        <f>VLOOKUP(B36,Startlist!B:H,6,FALSE)</f>
        <v>Evgeny Fisher</v>
      </c>
      <c r="H36" s="182" t="str">
        <f>VLOOKUP(B36,Results!B:Q,14,FALSE)</f>
        <v> 8.22,5</v>
      </c>
    </row>
    <row r="37" spans="1:8" ht="15" customHeight="1">
      <c r="A37" s="180">
        <f t="shared" si="0"/>
        <v>30</v>
      </c>
      <c r="B37" s="141">
        <v>44</v>
      </c>
      <c r="C37" s="173" t="str">
        <f>VLOOKUP(B37,Startlist!B:F,2,FALSE)</f>
        <v>A6</v>
      </c>
      <c r="D37" s="174" t="str">
        <f>CONCATENATE(VLOOKUP(B37,Startlist!B:H,3,FALSE)," / ",VLOOKUP(B37,Startlist!B:H,4,FALSE))</f>
        <v>Miko-Ove Niinemäe / Martin Valter</v>
      </c>
      <c r="E37" s="175" t="str">
        <f>VLOOKUP(B37,Startlist!B:F,5,FALSE)</f>
        <v>EST</v>
      </c>
      <c r="F37" s="174" t="str">
        <f>VLOOKUP(B37,Startlist!B:H,7,FALSE)</f>
        <v>Citroen C2</v>
      </c>
      <c r="G37" s="174" t="str">
        <f>VLOOKUP(B37,Startlist!B:H,6,FALSE)</f>
        <v>Sar-Tech Motorsport</v>
      </c>
      <c r="H37" s="182" t="str">
        <f>VLOOKUP(B37,Results!B:Q,14,FALSE)</f>
        <v> 8.23,4</v>
      </c>
    </row>
    <row r="38" spans="1:8" ht="15" customHeight="1">
      <c r="A38" s="180">
        <f t="shared" si="0"/>
        <v>31</v>
      </c>
      <c r="B38" s="141">
        <v>24</v>
      </c>
      <c r="C38" s="173" t="str">
        <f>VLOOKUP(B38,Startlist!B:F,2,FALSE)</f>
        <v>A6</v>
      </c>
      <c r="D38" s="174" t="str">
        <f>CONCATENATE(VLOOKUP(B38,Startlist!B:H,3,FALSE)," / ",VLOOKUP(B38,Startlist!B:H,4,FALSE))</f>
        <v>Sander Pärn / Ken Järveoja</v>
      </c>
      <c r="E38" s="175" t="str">
        <f>VLOOKUP(B38,Startlist!B:F,5,FALSE)</f>
        <v>EST</v>
      </c>
      <c r="F38" s="174" t="str">
        <f>VLOOKUP(B38,Startlist!B:H,7,FALSE)</f>
        <v>Ford Fiesta</v>
      </c>
      <c r="G38" s="174" t="str">
        <f>VLOOKUP(B38,Startlist!B:H,6,FALSE)</f>
        <v>Sander Pärn</v>
      </c>
      <c r="H38" s="182" t="str">
        <f>VLOOKUP(B38,Results!B:Q,14,FALSE)</f>
        <v> 8.26,3</v>
      </c>
    </row>
    <row r="39" spans="1:8" ht="15" customHeight="1">
      <c r="A39" s="180">
        <f t="shared" si="0"/>
        <v>32</v>
      </c>
      <c r="B39" s="141">
        <v>61</v>
      </c>
      <c r="C39" s="173" t="str">
        <f>VLOOKUP(B39,Startlist!B:F,2,FALSE)</f>
        <v>E11</v>
      </c>
      <c r="D39" s="174" t="str">
        <f>CONCATENATE(VLOOKUP(B39,Startlist!B:H,3,FALSE)," / ",VLOOKUP(B39,Startlist!B:H,4,FALSE))</f>
        <v>Toomas Vask / Tarvo Israel</v>
      </c>
      <c r="E39" s="175" t="str">
        <f>VLOOKUP(B39,Startlist!B:F,5,FALSE)</f>
        <v>EST</v>
      </c>
      <c r="F39" s="174" t="str">
        <f>VLOOKUP(B39,Startlist!B:H,7,FALSE)</f>
        <v>BMW M3</v>
      </c>
      <c r="G39" s="174" t="str">
        <f>VLOOKUP(B39,Startlist!B:H,6,FALSE)</f>
        <v>LaitseRallyPark</v>
      </c>
      <c r="H39" s="182" t="str">
        <f>VLOOKUP(B39,Results!B:Q,14,FALSE)</f>
        <v> 8.28,5</v>
      </c>
    </row>
    <row r="40" spans="1:8" ht="15" customHeight="1">
      <c r="A40" s="180">
        <f t="shared" si="0"/>
        <v>33</v>
      </c>
      <c r="B40" s="141">
        <v>66</v>
      </c>
      <c r="C40" s="173" t="str">
        <f>VLOOKUP(B40,Startlist!B:F,2,FALSE)</f>
        <v>E11</v>
      </c>
      <c r="D40" s="174" t="str">
        <f>CONCATENATE(VLOOKUP(B40,Startlist!B:H,3,FALSE)," / ",VLOOKUP(B40,Startlist!B:H,4,FALSE))</f>
        <v>Priit Koik / Uku Heldna</v>
      </c>
      <c r="E40" s="175" t="str">
        <f>VLOOKUP(B40,Startlist!B:F,5,FALSE)</f>
        <v>EST</v>
      </c>
      <c r="F40" s="174" t="str">
        <f>VLOOKUP(B40,Startlist!B:H,7,FALSE)</f>
        <v>BMW M3</v>
      </c>
      <c r="G40" s="174" t="str">
        <f>VLOOKUP(B40,Startlist!B:H,6,FALSE)</f>
        <v>LaitseRallyPark</v>
      </c>
      <c r="H40" s="182" t="str">
        <f>VLOOKUP(B40,Results!B:Q,14,FALSE)</f>
        <v> 8.29,7</v>
      </c>
    </row>
    <row r="41" spans="1:8" ht="15" customHeight="1">
      <c r="A41" s="180">
        <f t="shared" si="0"/>
        <v>34</v>
      </c>
      <c r="B41" s="141">
        <v>51</v>
      </c>
      <c r="C41" s="173" t="str">
        <f>VLOOKUP(B41,Startlist!B:F,2,FALSE)</f>
        <v>E12</v>
      </c>
      <c r="D41" s="174" t="str">
        <f>CONCATENATE(VLOOKUP(B41,Startlist!B:H,3,FALSE)," / ",VLOOKUP(B41,Startlist!B:H,4,FALSE))</f>
        <v>Vadim Lelyukh / Denis Senin</v>
      </c>
      <c r="E41" s="175" t="str">
        <f>VLOOKUP(B41,Startlist!B:F,5,FALSE)</f>
        <v>RUS</v>
      </c>
      <c r="F41" s="174" t="str">
        <f>VLOOKUP(B41,Startlist!B:H,7,FALSE)</f>
        <v>Subaru Impreza</v>
      </c>
      <c r="G41" s="174" t="str">
        <f>VLOOKUP(B41,Startlist!B:H,6,FALSE)</f>
        <v>ART Rally</v>
      </c>
      <c r="H41" s="182" t="str">
        <f>VLOOKUP(B41,Results!B:Q,14,FALSE)</f>
        <v> 8.32,8</v>
      </c>
    </row>
    <row r="42" spans="1:8" ht="15" customHeight="1">
      <c r="A42" s="180">
        <f t="shared" si="0"/>
        <v>35</v>
      </c>
      <c r="B42" s="141">
        <v>49</v>
      </c>
      <c r="C42" s="173" t="str">
        <f>VLOOKUP(B42,Startlist!B:F,2,FALSE)</f>
        <v>N4</v>
      </c>
      <c r="D42" s="174" t="str">
        <f>CONCATENATE(VLOOKUP(B42,Startlist!B:H,3,FALSE)," / ",VLOOKUP(B42,Startlist!B:H,4,FALSE))</f>
        <v>Riho Rähn / Rein Reinsalu</v>
      </c>
      <c r="E42" s="175" t="str">
        <f>VLOOKUP(B42,Startlist!B:F,5,FALSE)</f>
        <v>EST</v>
      </c>
      <c r="F42" s="174" t="str">
        <f>VLOOKUP(B42,Startlist!B:H,7,FALSE)</f>
        <v>Mitsubishi Lancer Evo 9</v>
      </c>
      <c r="G42" s="174" t="str">
        <f>VLOOKUP(B42,Startlist!B:H,6,FALSE)</f>
        <v>Harju KEK Ralliklubi</v>
      </c>
      <c r="H42" s="182" t="str">
        <f>VLOOKUP(B42,Results!B:Q,14,FALSE)</f>
        <v> 8.32,9</v>
      </c>
    </row>
    <row r="43" spans="1:8" ht="15" customHeight="1">
      <c r="A43" s="180">
        <f t="shared" si="0"/>
        <v>36</v>
      </c>
      <c r="B43" s="141">
        <v>52</v>
      </c>
      <c r="C43" s="173" t="str">
        <f>VLOOKUP(B43,Startlist!B:F,2,FALSE)</f>
        <v>E11</v>
      </c>
      <c r="D43" s="174" t="str">
        <f>CONCATENATE(VLOOKUP(B43,Startlist!B:H,3,FALSE)," / ",VLOOKUP(B43,Startlist!B:H,4,FALSE))</f>
        <v>Raiko Aru / Veiko Kullamäe</v>
      </c>
      <c r="E43" s="175" t="str">
        <f>VLOOKUP(B43,Startlist!B:F,5,FALSE)</f>
        <v>EST</v>
      </c>
      <c r="F43" s="174" t="str">
        <f>VLOOKUP(B43,Startlist!B:H,7,FALSE)</f>
        <v>BMW 325</v>
      </c>
      <c r="G43" s="174" t="str">
        <f>VLOOKUP(B43,Startlist!B:H,6,FALSE)</f>
        <v>ECOM Motorsport</v>
      </c>
      <c r="H43" s="182" t="str">
        <f>VLOOKUP(B43,Results!B:Q,14,FALSE)</f>
        <v> 8.32,9</v>
      </c>
    </row>
    <row r="44" spans="1:8" ht="15" customHeight="1">
      <c r="A44" s="180">
        <f t="shared" si="0"/>
        <v>37</v>
      </c>
      <c r="B44" s="141">
        <v>47</v>
      </c>
      <c r="C44" s="173" t="str">
        <f>VLOOKUP(B44,Startlist!B:F,2,FALSE)</f>
        <v>A6</v>
      </c>
      <c r="D44" s="174" t="str">
        <f>CONCATENATE(VLOOKUP(B44,Startlist!B:H,3,FALSE)," / ",VLOOKUP(B44,Startlist!B:H,4,FALSE))</f>
        <v>Niko-Pekka Nieminen / Mikael Korhonen</v>
      </c>
      <c r="E44" s="175" t="str">
        <f>VLOOKUP(B44,Startlist!B:F,5,FALSE)</f>
        <v>FIN</v>
      </c>
      <c r="F44" s="174" t="str">
        <f>VLOOKUP(B44,Startlist!B:H,7,FALSE)</f>
        <v>Ford Fiesta</v>
      </c>
      <c r="G44" s="174" t="str">
        <f>VLOOKUP(B44,Startlist!B:H,6,FALSE)</f>
        <v>Katap Racing OY</v>
      </c>
      <c r="H44" s="182" t="str">
        <f>VLOOKUP(B44,Results!B:Q,14,FALSE)</f>
        <v> 8.34,7</v>
      </c>
    </row>
    <row r="45" spans="1:8" ht="15" customHeight="1">
      <c r="A45" s="180">
        <f t="shared" si="0"/>
        <v>38</v>
      </c>
      <c r="B45" s="141">
        <v>60</v>
      </c>
      <c r="C45" s="173" t="str">
        <f>VLOOKUP(B45,Startlist!B:F,2,FALSE)</f>
        <v>E11</v>
      </c>
      <c r="D45" s="174" t="str">
        <f>CONCATENATE(VLOOKUP(B45,Startlist!B:H,3,FALSE)," / ",VLOOKUP(B45,Startlist!B:H,4,FALSE))</f>
        <v>Dmitry Nikonchuk / Elena Nikonchuk</v>
      </c>
      <c r="E45" s="175" t="str">
        <f>VLOOKUP(B45,Startlist!B:F,5,FALSE)</f>
        <v>RUS</v>
      </c>
      <c r="F45" s="174" t="str">
        <f>VLOOKUP(B45,Startlist!B:H,7,FALSE)</f>
        <v>BMW M3</v>
      </c>
      <c r="G45" s="174" t="str">
        <f>VLOOKUP(B45,Startlist!B:H,6,FALSE)</f>
        <v>ART Rally</v>
      </c>
      <c r="H45" s="182" t="str">
        <f>VLOOKUP(B45,Results!B:Q,14,FALSE)</f>
        <v> 8.35,1</v>
      </c>
    </row>
    <row r="46" spans="1:8" ht="15" customHeight="1">
      <c r="A46" s="180">
        <f t="shared" si="0"/>
        <v>39</v>
      </c>
      <c r="B46" s="141">
        <v>29</v>
      </c>
      <c r="C46" s="173" t="str">
        <f>VLOOKUP(B46,Startlist!B:F,2,FALSE)</f>
        <v>N4</v>
      </c>
      <c r="D46" s="174" t="str">
        <f>CONCATENATE(VLOOKUP(B46,Startlist!B:H,3,FALSE)," / ",VLOOKUP(B46,Startlist!B:H,4,FALSE))</f>
        <v>Boris Zimin / Sergei Larens</v>
      </c>
      <c r="E46" s="175" t="str">
        <f>VLOOKUP(B46,Startlist!B:F,5,FALSE)</f>
        <v>RUS</v>
      </c>
      <c r="F46" s="174" t="str">
        <f>VLOOKUP(B46,Startlist!B:H,7,FALSE)</f>
        <v>Mitsubishi Lancer Evo 10</v>
      </c>
      <c r="G46" s="174" t="str">
        <f>VLOOKUP(B46,Startlist!B:H,6,FALSE)</f>
        <v>Boris Zimin</v>
      </c>
      <c r="H46" s="182" t="str">
        <f>VLOOKUP(B46,Results!B:Q,14,FALSE)</f>
        <v> 8.36,5</v>
      </c>
    </row>
    <row r="47" spans="1:8" ht="15" customHeight="1">
      <c r="A47" s="180">
        <f t="shared" si="0"/>
        <v>40</v>
      </c>
      <c r="B47" s="141">
        <v>42</v>
      </c>
      <c r="C47" s="173" t="str">
        <f>VLOOKUP(B47,Startlist!B:F,2,FALSE)</f>
        <v>N3</v>
      </c>
      <c r="D47" s="174" t="str">
        <f>CONCATENATE(VLOOKUP(B47,Startlist!B:H,3,FALSE)," / ",VLOOKUP(B47,Startlist!B:H,4,FALSE))</f>
        <v>Kevin Kuusik / Carl Terras</v>
      </c>
      <c r="E47" s="175" t="str">
        <f>VLOOKUP(B47,Startlist!B:F,5,FALSE)</f>
        <v>EST</v>
      </c>
      <c r="F47" s="174" t="str">
        <f>VLOOKUP(B47,Startlist!B:H,7,FALSE)</f>
        <v>Renault Clio Ragnotti</v>
      </c>
      <c r="G47" s="174" t="str">
        <f>VLOOKUP(B47,Startlist!B:H,6,FALSE)</f>
        <v>OT Racing</v>
      </c>
      <c r="H47" s="182" t="str">
        <f>VLOOKUP(B47,Results!B:Q,14,FALSE)</f>
        <v> 8.36,9</v>
      </c>
    </row>
    <row r="48" spans="1:8" ht="15" customHeight="1">
      <c r="A48" s="180">
        <f t="shared" si="0"/>
        <v>41</v>
      </c>
      <c r="B48" s="141">
        <v>76</v>
      </c>
      <c r="C48" s="173" t="str">
        <f>VLOOKUP(B48,Startlist!B:F,2,FALSE)</f>
        <v>A6</v>
      </c>
      <c r="D48" s="174" t="str">
        <f>CONCATENATE(VLOOKUP(B48,Startlist!B:H,3,FALSE)," / ",VLOOKUP(B48,Startlist!B:H,4,FALSE))</f>
        <v>Max Vatanen / Rami Suorsa</v>
      </c>
      <c r="E48" s="175" t="str">
        <f>VLOOKUP(B48,Startlist!B:F,5,FALSE)</f>
        <v>FIN</v>
      </c>
      <c r="F48" s="174" t="str">
        <f>VLOOKUP(B48,Startlist!B:H,7,FALSE)</f>
        <v>Ford Fiesta R2</v>
      </c>
      <c r="G48" s="174" t="str">
        <f>VLOOKUP(B48,Startlist!B:H,6,FALSE)</f>
        <v>Max Vatanen</v>
      </c>
      <c r="H48" s="182" t="str">
        <f>VLOOKUP(B48,Results!B:Q,14,FALSE)</f>
        <v> 8.37,5</v>
      </c>
    </row>
    <row r="49" spans="1:8" ht="15" customHeight="1">
      <c r="A49" s="180">
        <f t="shared" si="0"/>
        <v>42</v>
      </c>
      <c r="B49" s="141">
        <v>54</v>
      </c>
      <c r="C49" s="173" t="str">
        <f>VLOOKUP(B49,Startlist!B:F,2,FALSE)</f>
        <v>A8</v>
      </c>
      <c r="D49" s="174" t="str">
        <f>CONCATENATE(VLOOKUP(B49,Startlist!B:H,3,FALSE)," / ",VLOOKUP(B49,Startlist!B:H,4,FALSE))</f>
        <v>Vadim Kuznetsov / Roman Kapustin</v>
      </c>
      <c r="E49" s="175" t="str">
        <f>VLOOKUP(B49,Startlist!B:F,5,FALSE)</f>
        <v>RUS</v>
      </c>
      <c r="F49" s="174" t="str">
        <f>VLOOKUP(B49,Startlist!B:H,7,FALSE)</f>
        <v>Subaru Impreza</v>
      </c>
      <c r="G49" s="174" t="str">
        <f>VLOOKUP(B49,Startlist!B:H,6,FALSE)</f>
        <v>ASRT</v>
      </c>
      <c r="H49" s="182" t="str">
        <f>VLOOKUP(B49,Results!B:Q,14,FALSE)</f>
        <v> 8.39,2</v>
      </c>
    </row>
    <row r="50" spans="1:8" ht="15" customHeight="1">
      <c r="A50" s="180">
        <f t="shared" si="0"/>
        <v>43</v>
      </c>
      <c r="B50" s="141">
        <v>68</v>
      </c>
      <c r="C50" s="173" t="str">
        <f>VLOOKUP(B50,Startlist!B:F,2,FALSE)</f>
        <v>A7</v>
      </c>
      <c r="D50" s="174" t="str">
        <f>CONCATENATE(VLOOKUP(B50,Startlist!B:H,3,FALSE)," / ",VLOOKUP(B50,Startlist!B:H,4,FALSE))</f>
        <v>Mait Madik / Toomas Tauk</v>
      </c>
      <c r="E50" s="175" t="str">
        <f>VLOOKUP(B50,Startlist!B:F,5,FALSE)</f>
        <v>EST</v>
      </c>
      <c r="F50" s="174" t="str">
        <f>VLOOKUP(B50,Startlist!B:H,7,FALSE)</f>
        <v>Honda Civic Type-R</v>
      </c>
      <c r="G50" s="174" t="str">
        <f>VLOOKUP(B50,Startlist!B:H,6,FALSE)</f>
        <v>OK TSK</v>
      </c>
      <c r="H50" s="182" t="str">
        <f>VLOOKUP(B50,Results!B:Q,14,FALSE)</f>
        <v> 8.40,4</v>
      </c>
    </row>
    <row r="51" spans="1:8" ht="15" customHeight="1">
      <c r="A51" s="180">
        <f t="shared" si="0"/>
        <v>44</v>
      </c>
      <c r="B51" s="141">
        <v>39</v>
      </c>
      <c r="C51" s="173" t="str">
        <f>VLOOKUP(B51,Startlist!B:F,2,FALSE)</f>
        <v>N3</v>
      </c>
      <c r="D51" s="174" t="str">
        <f>CONCATENATE(VLOOKUP(B51,Startlist!B:H,3,FALSE)," / ",VLOOKUP(B51,Startlist!B:H,4,FALSE))</f>
        <v>Ivar Rühka / Priit Hain</v>
      </c>
      <c r="E51" s="175" t="str">
        <f>VLOOKUP(B51,Startlist!B:F,5,FALSE)</f>
        <v>EST</v>
      </c>
      <c r="F51" s="174" t="str">
        <f>VLOOKUP(B51,Startlist!B:H,7,FALSE)</f>
        <v>Renault Clio</v>
      </c>
      <c r="G51" s="174" t="str">
        <f>VLOOKUP(B51,Startlist!B:H,6,FALSE)</f>
        <v>OK TSK</v>
      </c>
      <c r="H51" s="182" t="str">
        <f>VLOOKUP(B51,Results!B:Q,14,FALSE)</f>
        <v> 8.41,1</v>
      </c>
    </row>
    <row r="52" spans="1:8" ht="15" customHeight="1">
      <c r="A52" s="180">
        <f t="shared" si="0"/>
        <v>45</v>
      </c>
      <c r="B52" s="141">
        <v>20</v>
      </c>
      <c r="C52" s="173" t="str">
        <f>VLOOKUP(B52,Startlist!B:F,2,FALSE)</f>
        <v>E12</v>
      </c>
      <c r="D52" s="174" t="str">
        <f>CONCATENATE(VLOOKUP(B52,Startlist!B:H,3,FALSE)," / ",VLOOKUP(B52,Startlist!B:H,4,FALSE))</f>
        <v>Ilya Lotvinov / Pavel Shevtsov</v>
      </c>
      <c r="E52" s="175" t="str">
        <f>VLOOKUP(B52,Startlist!B:F,5,FALSE)</f>
        <v>RUS</v>
      </c>
      <c r="F52" s="174" t="str">
        <f>VLOOKUP(B52,Startlist!B:H,7,FALSE)</f>
        <v>Mitsubishi Lancer Evo 8</v>
      </c>
      <c r="G52" s="174" t="str">
        <f>VLOOKUP(B52,Startlist!B:H,6,FALSE)</f>
        <v>Bank BFA</v>
      </c>
      <c r="H52" s="182" t="str">
        <f>VLOOKUP(B52,Results!B:Q,14,FALSE)</f>
        <v> 8.47,5</v>
      </c>
    </row>
    <row r="53" spans="1:8" ht="15" customHeight="1">
      <c r="A53" s="180">
        <f t="shared" si="0"/>
        <v>46</v>
      </c>
      <c r="B53" s="141">
        <v>56</v>
      </c>
      <c r="C53" s="173" t="str">
        <f>VLOOKUP(B53,Startlist!B:F,2,FALSE)</f>
        <v>E10</v>
      </c>
      <c r="D53" s="174" t="str">
        <f>CONCATENATE(VLOOKUP(B53,Startlist!B:H,3,FALSE)," / ",VLOOKUP(B53,Startlist!B:H,4,FALSE))</f>
        <v>Kristjan Sinik / Rudolf Rohusaar</v>
      </c>
      <c r="E53" s="175" t="str">
        <f>VLOOKUP(B53,Startlist!B:F,5,FALSE)</f>
        <v>EST</v>
      </c>
      <c r="F53" s="174" t="str">
        <f>VLOOKUP(B53,Startlist!B:H,7,FALSE)</f>
        <v>Nissan Sunny</v>
      </c>
      <c r="G53" s="174" t="str">
        <f>VLOOKUP(B53,Startlist!B:H,6,FALSE)</f>
        <v>Prorex Racing</v>
      </c>
      <c r="H53" s="182" t="str">
        <f>VLOOKUP(B53,Results!B:Q,14,FALSE)</f>
        <v> 8.51,4</v>
      </c>
    </row>
    <row r="54" spans="1:8" ht="15" customHeight="1">
      <c r="A54" s="180">
        <f t="shared" si="0"/>
        <v>47</v>
      </c>
      <c r="B54" s="141">
        <v>92</v>
      </c>
      <c r="C54" s="173" t="str">
        <f>VLOOKUP(B54,Startlist!B:F,2,FALSE)</f>
        <v>A6</v>
      </c>
      <c r="D54" s="174" t="str">
        <f>CONCATENATE(VLOOKUP(B54,Startlist!B:H,3,FALSE)," / ",VLOOKUP(B54,Startlist!B:H,4,FALSE))</f>
        <v>Pyry Ovaska / Asko Sairanen</v>
      </c>
      <c r="E54" s="175" t="str">
        <f>VLOOKUP(B54,Startlist!B:F,5,FALSE)</f>
        <v>FIN</v>
      </c>
      <c r="F54" s="174" t="str">
        <f>VLOOKUP(B54,Startlist!B:H,7,FALSE)</f>
        <v>Citroen C2</v>
      </c>
      <c r="G54" s="174" t="str">
        <f>VLOOKUP(B54,Startlist!B:H,6,FALSE)</f>
        <v>Maranellokart Finland OY</v>
      </c>
      <c r="H54" s="182" t="str">
        <f>VLOOKUP(B54,Results!B:Q,14,FALSE)</f>
        <v> 8.55,6</v>
      </c>
    </row>
    <row r="55" spans="1:8" ht="15" customHeight="1">
      <c r="A55" s="180">
        <f t="shared" si="0"/>
        <v>48</v>
      </c>
      <c r="B55" s="141">
        <v>63</v>
      </c>
      <c r="C55" s="173" t="str">
        <f>VLOOKUP(B55,Startlist!B:F,2,FALSE)</f>
        <v>E11</v>
      </c>
      <c r="D55" s="174" t="str">
        <f>CONCATENATE(VLOOKUP(B55,Startlist!B:H,3,FALSE)," / ",VLOOKUP(B55,Startlist!B:H,4,FALSE))</f>
        <v>Marek Kärner / Eero Kikerpill</v>
      </c>
      <c r="E55" s="175" t="str">
        <f>VLOOKUP(B55,Startlist!B:F,5,FALSE)</f>
        <v>EST</v>
      </c>
      <c r="F55" s="174" t="str">
        <f>VLOOKUP(B55,Startlist!B:H,7,FALSE)</f>
        <v>BMW 325</v>
      </c>
      <c r="G55" s="174" t="str">
        <f>VLOOKUP(B55,Startlist!B:H,6,FALSE)</f>
        <v>LaitseRallyPark</v>
      </c>
      <c r="H55" s="182" t="str">
        <f>VLOOKUP(B55,Results!B:Q,14,FALSE)</f>
        <v> 8.56,9</v>
      </c>
    </row>
    <row r="56" spans="1:8" ht="15" customHeight="1">
      <c r="A56" s="180">
        <f t="shared" si="0"/>
        <v>49</v>
      </c>
      <c r="B56" s="141">
        <v>98</v>
      </c>
      <c r="C56" s="173" t="str">
        <f>VLOOKUP(B56,Startlist!B:F,2,FALSE)</f>
        <v>E12</v>
      </c>
      <c r="D56" s="174" t="str">
        <f>CONCATENATE(VLOOKUP(B56,Startlist!B:H,3,FALSE)," / ",VLOOKUP(B56,Startlist!B:H,4,FALSE))</f>
        <v>Evgeni Rogov / Andrei Konovalenko</v>
      </c>
      <c r="E56" s="175" t="str">
        <f>VLOOKUP(B56,Startlist!B:F,5,FALSE)</f>
        <v>RUS</v>
      </c>
      <c r="F56" s="174" t="str">
        <f>VLOOKUP(B56,Startlist!B:H,7,FALSE)</f>
        <v>Mitsubishi Lancer Evo 7</v>
      </c>
      <c r="G56" s="174" t="str">
        <f>VLOOKUP(B56,Startlist!B:H,6,FALSE)</f>
        <v>Andrei Konovalenko</v>
      </c>
      <c r="H56" s="182" t="str">
        <f>VLOOKUP(B56,Results!B:Q,14,FALSE)</f>
        <v> 8.57,2</v>
      </c>
    </row>
    <row r="57" spans="1:8" ht="15" customHeight="1">
      <c r="A57" s="180">
        <f t="shared" si="0"/>
        <v>50</v>
      </c>
      <c r="B57" s="141">
        <v>74</v>
      </c>
      <c r="C57" s="173" t="str">
        <f>VLOOKUP(B57,Startlist!B:F,2,FALSE)</f>
        <v>E12</v>
      </c>
      <c r="D57" s="174" t="str">
        <f>CONCATENATE(VLOOKUP(B57,Startlist!B:H,3,FALSE)," / ",VLOOKUP(B57,Startlist!B:H,4,FALSE))</f>
        <v>Alexey Reshetov / Karl Koosa</v>
      </c>
      <c r="E57" s="175" t="str">
        <f>VLOOKUP(B57,Startlist!B:F,5,FALSE)</f>
        <v>RUS / EST</v>
      </c>
      <c r="F57" s="174" t="str">
        <f>VLOOKUP(B57,Startlist!B:H,7,FALSE)</f>
        <v>Subaru Impreza</v>
      </c>
      <c r="G57" s="174" t="str">
        <f>VLOOKUP(B57,Startlist!B:H,6,FALSE)</f>
        <v>G.M.Racing SK</v>
      </c>
      <c r="H57" s="182" t="str">
        <f>VLOOKUP(B57,Results!B:Q,14,FALSE)</f>
        <v> 8.58,1</v>
      </c>
    </row>
    <row r="58" spans="1:8" ht="15" customHeight="1">
      <c r="A58" s="180">
        <f t="shared" si="0"/>
        <v>51</v>
      </c>
      <c r="B58" s="141">
        <v>69</v>
      </c>
      <c r="C58" s="173" t="str">
        <f>VLOOKUP(B58,Startlist!B:F,2,FALSE)</f>
        <v>E10</v>
      </c>
      <c r="D58" s="174" t="str">
        <f>CONCATENATE(VLOOKUP(B58,Startlist!B:H,3,FALSE)," / ",VLOOKUP(B58,Startlist!B:H,4,FALSE))</f>
        <v>Ott Mesikäpp / Alvar Kuutok</v>
      </c>
      <c r="E58" s="175" t="str">
        <f>VLOOKUP(B58,Startlist!B:F,5,FALSE)</f>
        <v>EST</v>
      </c>
      <c r="F58" s="174" t="str">
        <f>VLOOKUP(B58,Startlist!B:H,7,FALSE)</f>
        <v>Vaz 2105</v>
      </c>
      <c r="G58" s="174" t="str">
        <f>VLOOKUP(B58,Startlist!B:H,6,FALSE)</f>
        <v>LaitseRallyPark</v>
      </c>
      <c r="H58" s="182" t="str">
        <f>VLOOKUP(B58,Results!B:Q,14,FALSE)</f>
        <v> 9.01,4</v>
      </c>
    </row>
    <row r="59" spans="1:8" ht="15" customHeight="1">
      <c r="A59" s="180">
        <f t="shared" si="0"/>
        <v>52</v>
      </c>
      <c r="B59" s="141">
        <v>82</v>
      </c>
      <c r="C59" s="173" t="str">
        <f>VLOOKUP(B59,Startlist!B:F,2,FALSE)</f>
        <v>E9</v>
      </c>
      <c r="D59" s="174" t="str">
        <f>CONCATENATE(VLOOKUP(B59,Startlist!B:H,3,FALSE)," / ",VLOOKUP(B59,Startlist!B:H,4,FALSE))</f>
        <v>Kaspar Kasari / Hannes Kuusmaa</v>
      </c>
      <c r="E59" s="175" t="str">
        <f>VLOOKUP(B59,Startlist!B:F,5,FALSE)</f>
        <v>EST</v>
      </c>
      <c r="F59" s="174" t="str">
        <f>VLOOKUP(B59,Startlist!B:H,7,FALSE)</f>
        <v>Honda Civic</v>
      </c>
      <c r="G59" s="174" t="str">
        <f>VLOOKUP(B59,Startlist!B:H,6,FALSE)</f>
        <v>ECOM Motorsport</v>
      </c>
      <c r="H59" s="182" t="str">
        <f>VLOOKUP(B59,Results!B:Q,14,FALSE)</f>
        <v> 9.02,5</v>
      </c>
    </row>
    <row r="60" spans="1:8" ht="15" customHeight="1">
      <c r="A60" s="180">
        <f t="shared" si="0"/>
        <v>53</v>
      </c>
      <c r="B60" s="141">
        <v>67</v>
      </c>
      <c r="C60" s="173" t="str">
        <f>VLOOKUP(B60,Startlist!B:F,2,FALSE)</f>
        <v>E9</v>
      </c>
      <c r="D60" s="174" t="str">
        <f>CONCATENATE(VLOOKUP(B60,Startlist!B:H,3,FALSE)," / ",VLOOKUP(B60,Startlist!B:H,4,FALSE))</f>
        <v>Karl Jalakas / Rainer Laipaik</v>
      </c>
      <c r="E60" s="175" t="str">
        <f>VLOOKUP(B60,Startlist!B:F,5,FALSE)</f>
        <v>EST</v>
      </c>
      <c r="F60" s="174" t="str">
        <f>VLOOKUP(B60,Startlist!B:H,7,FALSE)</f>
        <v>Lada VFTS</v>
      </c>
      <c r="G60" s="174" t="str">
        <f>VLOOKUP(B60,Startlist!B:H,6,FALSE)</f>
        <v>Sar-Tech Motorsport</v>
      </c>
      <c r="H60" s="182" t="str">
        <f>VLOOKUP(B60,Results!B:Q,14,FALSE)</f>
        <v> 9.06,6</v>
      </c>
    </row>
    <row r="61" spans="1:8" ht="15" customHeight="1">
      <c r="A61" s="180">
        <f t="shared" si="0"/>
        <v>54</v>
      </c>
      <c r="B61" s="141">
        <v>65</v>
      </c>
      <c r="C61" s="173" t="str">
        <f>VLOOKUP(B61,Startlist!B:F,2,FALSE)</f>
        <v>E11</v>
      </c>
      <c r="D61" s="174" t="str">
        <f>CONCATENATE(VLOOKUP(B61,Startlist!B:H,3,FALSE)," / ",VLOOKUP(B61,Startlist!B:H,4,FALSE))</f>
        <v>Madis Vanaselja / Jaanus Hōbemägi</v>
      </c>
      <c r="E61" s="175" t="str">
        <f>VLOOKUP(B61,Startlist!B:F,5,FALSE)</f>
        <v>EST</v>
      </c>
      <c r="F61" s="174" t="str">
        <f>VLOOKUP(B61,Startlist!B:H,7,FALSE)</f>
        <v>BMW M3</v>
      </c>
      <c r="G61" s="174" t="str">
        <f>VLOOKUP(B61,Startlist!B:H,6,FALSE)</f>
        <v>LaitseRallyPark</v>
      </c>
      <c r="H61" s="182" t="str">
        <f>VLOOKUP(B61,Results!B:Q,14,FALSE)</f>
        <v> 9.12,0</v>
      </c>
    </row>
    <row r="62" spans="1:8" ht="15" customHeight="1">
      <c r="A62" s="180">
        <f t="shared" si="0"/>
        <v>55</v>
      </c>
      <c r="B62" s="141">
        <v>81</v>
      </c>
      <c r="C62" s="173" t="str">
        <f>VLOOKUP(B62,Startlist!B:F,2,FALSE)</f>
        <v>E9</v>
      </c>
      <c r="D62" s="174" t="str">
        <f>CONCATENATE(VLOOKUP(B62,Startlist!B:H,3,FALSE)," / ",VLOOKUP(B62,Startlist!B:H,4,FALSE))</f>
        <v>Raigo Vilbiks / Silver Siivelt</v>
      </c>
      <c r="E62" s="175" t="str">
        <f>VLOOKUP(B62,Startlist!B:F,5,FALSE)</f>
        <v>EST</v>
      </c>
      <c r="F62" s="174" t="str">
        <f>VLOOKUP(B62,Startlist!B:H,7,FALSE)</f>
        <v>Lada Samara</v>
      </c>
      <c r="G62" s="174" t="str">
        <f>VLOOKUP(B62,Startlist!B:H,6,FALSE)</f>
        <v>AMK Ligur Racing</v>
      </c>
      <c r="H62" s="182" t="str">
        <f>VLOOKUP(B62,Results!B:Q,14,FALSE)</f>
        <v> 9.12,3</v>
      </c>
    </row>
    <row r="63" spans="1:8" ht="15" customHeight="1">
      <c r="A63" s="180">
        <f t="shared" si="0"/>
        <v>56</v>
      </c>
      <c r="B63" s="141">
        <v>88</v>
      </c>
      <c r="C63" s="173" t="str">
        <f>VLOOKUP(B63,Startlist!B:F,2,FALSE)</f>
        <v>E9</v>
      </c>
      <c r="D63" s="174" t="str">
        <f>CONCATENATE(VLOOKUP(B63,Startlist!B:H,3,FALSE)," / ",VLOOKUP(B63,Startlist!B:H,4,FALSE))</f>
        <v>Taisko Lario / Pasi Törmä</v>
      </c>
      <c r="E63" s="175" t="str">
        <f>VLOOKUP(B63,Startlist!B:F,5,FALSE)</f>
        <v>FIN</v>
      </c>
      <c r="F63" s="174" t="str">
        <f>VLOOKUP(B63,Startlist!B:H,7,FALSE)</f>
        <v>Toyota Starlet</v>
      </c>
      <c r="G63" s="174" t="str">
        <f>VLOOKUP(B63,Startlist!B:H,6,FALSE)</f>
        <v>Pasi Törmä</v>
      </c>
      <c r="H63" s="182" t="str">
        <f>VLOOKUP(B63,Results!B:Q,14,FALSE)</f>
        <v> 9.22,6</v>
      </c>
    </row>
    <row r="64" spans="1:8" ht="15" customHeight="1">
      <c r="A64" s="180">
        <f t="shared" si="0"/>
        <v>57</v>
      </c>
      <c r="B64" s="141">
        <v>83</v>
      </c>
      <c r="C64" s="173" t="str">
        <f>VLOOKUP(B64,Startlist!B:F,2,FALSE)</f>
        <v>E9</v>
      </c>
      <c r="D64" s="174" t="str">
        <f>CONCATENATE(VLOOKUP(B64,Startlist!B:H,3,FALSE)," / ",VLOOKUP(B64,Startlist!B:H,4,FALSE))</f>
        <v>Tauri Pihlas / Ott Kiil</v>
      </c>
      <c r="E64" s="175" t="str">
        <f>VLOOKUP(B64,Startlist!B:F,5,FALSE)</f>
        <v>EST</v>
      </c>
      <c r="F64" s="174" t="str">
        <f>VLOOKUP(B64,Startlist!B:H,7,FALSE)</f>
        <v>Toyota Starlet</v>
      </c>
      <c r="G64" s="174" t="str">
        <f>VLOOKUP(B64,Startlist!B:H,6,FALSE)</f>
        <v>Sar-Tech Motorsport</v>
      </c>
      <c r="H64" s="182" t="str">
        <f>VLOOKUP(B64,Results!B:Q,14,FALSE)</f>
        <v> 9.43,7</v>
      </c>
    </row>
    <row r="65" spans="1:8" ht="15" customHeight="1">
      <c r="A65" s="180">
        <f t="shared" si="0"/>
        <v>58</v>
      </c>
      <c r="B65" s="141">
        <v>94</v>
      </c>
      <c r="C65" s="173" t="str">
        <f>VLOOKUP(B65,Startlist!B:F,2,FALSE)</f>
        <v>E13</v>
      </c>
      <c r="D65" s="174" t="str">
        <f>CONCATENATE(VLOOKUP(B65,Startlist!B:H,3,FALSE)," / ",VLOOKUP(B65,Startlist!B:H,4,FALSE))</f>
        <v>Taavi Niinemets / Esko Allika</v>
      </c>
      <c r="E65" s="175" t="str">
        <f>VLOOKUP(B65,Startlist!B:F,5,FALSE)</f>
        <v>EST</v>
      </c>
      <c r="F65" s="174" t="str">
        <f>VLOOKUP(B65,Startlist!B:H,7,FALSE)</f>
        <v>Gaz 51A</v>
      </c>
      <c r="G65" s="174" t="str">
        <f>VLOOKUP(B65,Startlist!B:H,6,FALSE)</f>
        <v>GAZ Ralliklubi</v>
      </c>
      <c r="H65" s="182" t="str">
        <f>VLOOKUP(B65,Results!B:Q,14,FALSE)</f>
        <v> 9.49,0</v>
      </c>
    </row>
    <row r="66" spans="1:8" ht="15" customHeight="1">
      <c r="A66" s="180">
        <f>A65+1</f>
        <v>59</v>
      </c>
      <c r="B66" s="141">
        <v>89</v>
      </c>
      <c r="C66" s="173" t="str">
        <f>VLOOKUP(B66,Startlist!B:F,2,FALSE)</f>
        <v>E10</v>
      </c>
      <c r="D66" s="174" t="str">
        <f>CONCATENATE(VLOOKUP(B66,Startlist!B:H,3,FALSE)," / ",VLOOKUP(B66,Startlist!B:H,4,FALSE))</f>
        <v>Marten Madissoo / Vivo Pender</v>
      </c>
      <c r="E66" s="175" t="str">
        <f>VLOOKUP(B66,Startlist!B:F,5,FALSE)</f>
        <v>EST</v>
      </c>
      <c r="F66" s="174" t="str">
        <f>VLOOKUP(B66,Startlist!B:H,7,FALSE)</f>
        <v>Ford Fiesta</v>
      </c>
      <c r="G66" s="174" t="str">
        <f>VLOOKUP(B66,Startlist!B:H,6,FALSE)</f>
        <v>TT Racing Team</v>
      </c>
      <c r="H66" s="182" t="str">
        <f>VLOOKUP(B66,Results!B:Q,14,FALSE)</f>
        <v> 9.55,0</v>
      </c>
    </row>
    <row r="67" spans="1:8" ht="15" customHeight="1">
      <c r="A67" s="180">
        <f>A66+1</f>
        <v>60</v>
      </c>
      <c r="B67" s="141">
        <v>78</v>
      </c>
      <c r="C67" s="173" t="str">
        <f>VLOOKUP(B67,Startlist!B:F,2,FALSE)</f>
        <v>E9</v>
      </c>
      <c r="D67" s="174" t="str">
        <f>CONCATENATE(VLOOKUP(B67,Startlist!B:H,3,FALSE)," / ",VLOOKUP(B67,Startlist!B:H,4,FALSE))</f>
        <v>Mait Mättik / Kristjan Len</v>
      </c>
      <c r="E67" s="175" t="str">
        <f>VLOOKUP(B67,Startlist!B:F,5,FALSE)</f>
        <v>EST</v>
      </c>
      <c r="F67" s="174" t="str">
        <f>VLOOKUP(B67,Startlist!B:H,7,FALSE)</f>
        <v>Lada VFTS</v>
      </c>
      <c r="G67" s="174" t="str">
        <f>VLOOKUP(B67,Startlist!B:H,6,FALSE)</f>
        <v>SK Villu</v>
      </c>
      <c r="H67" s="182" t="str">
        <f>VLOOKUP(B67,Results!B:Q,14,FALSE)</f>
        <v>10.08,5</v>
      </c>
    </row>
    <row r="68" spans="1:8" ht="15" customHeight="1">
      <c r="A68" s="180">
        <f>A67+1</f>
        <v>61</v>
      </c>
      <c r="B68" s="141">
        <v>85</v>
      </c>
      <c r="C68" s="173" t="str">
        <f>VLOOKUP(B68,Startlist!B:F,2,FALSE)</f>
        <v>E9</v>
      </c>
      <c r="D68" s="174" t="str">
        <f>CONCATENATE(VLOOKUP(B68,Startlist!B:H,3,FALSE)," / ",VLOOKUP(B68,Startlist!B:H,4,FALSE))</f>
        <v>Janar Tänak / Janno ōunpuu</v>
      </c>
      <c r="E68" s="175" t="str">
        <f>VLOOKUP(B68,Startlist!B:F,5,FALSE)</f>
        <v>EST</v>
      </c>
      <c r="F68" s="174" t="str">
        <f>VLOOKUP(B68,Startlist!B:H,7,FALSE)</f>
        <v>Vaz 2105</v>
      </c>
      <c r="G68" s="174" t="str">
        <f>VLOOKUP(B68,Startlist!B:H,6,FALSE)</f>
        <v>OT Racing</v>
      </c>
      <c r="H68" s="182" t="str">
        <f>VLOOKUP(B68,Results!B:Q,14,FALSE)</f>
        <v>10.20,7</v>
      </c>
    </row>
    <row r="69" spans="1:8" ht="15" customHeight="1">
      <c r="A69" s="180">
        <f>A68+1</f>
        <v>62</v>
      </c>
      <c r="B69" s="141">
        <v>50</v>
      </c>
      <c r="C69" s="173" t="str">
        <f>VLOOKUP(B69,Startlist!B:F,2,FALSE)</f>
        <v>N3</v>
      </c>
      <c r="D69" s="174" t="str">
        <f>CONCATENATE(VLOOKUP(B69,Startlist!B:H,3,FALSE)," / ",VLOOKUP(B69,Startlist!B:H,4,FALSE))</f>
        <v>Henry Asi / Taaniel Tigas</v>
      </c>
      <c r="E69" s="175" t="str">
        <f>VLOOKUP(B69,Startlist!B:F,5,FALSE)</f>
        <v>EST</v>
      </c>
      <c r="F69" s="174" t="str">
        <f>VLOOKUP(B69,Startlist!B:H,7,FALSE)</f>
        <v>Honda Civic Type-R</v>
      </c>
      <c r="G69" s="174" t="str">
        <f>VLOOKUP(B69,Startlist!B:H,6,FALSE)</f>
        <v>ECOM Motorsport</v>
      </c>
      <c r="H69" s="182" t="str">
        <f>VLOOKUP(B69,Results!B:Q,14,FALSE)</f>
        <v>10.28,1</v>
      </c>
    </row>
    <row r="70" spans="1:8" ht="15" customHeight="1">
      <c r="A70" s="180">
        <f>A69+1</f>
        <v>63</v>
      </c>
      <c r="B70" s="141">
        <v>73</v>
      </c>
      <c r="C70" s="173" t="str">
        <f>VLOOKUP(B70,Startlist!B:F,2,FALSE)</f>
        <v>A6</v>
      </c>
      <c r="D70" s="174" t="str">
        <f>CONCATENATE(VLOOKUP(B70,Startlist!B:H,3,FALSE)," / ",VLOOKUP(B70,Startlist!B:H,4,FALSE))</f>
        <v>Roland Poom / Rain Kaljura</v>
      </c>
      <c r="E70" s="175" t="str">
        <f>VLOOKUP(B70,Startlist!B:F,5,FALSE)</f>
        <v>EST</v>
      </c>
      <c r="F70" s="174" t="str">
        <f>VLOOKUP(B70,Startlist!B:H,7,FALSE)</f>
        <v>Citroen C2 R2</v>
      </c>
      <c r="G70" s="174" t="str">
        <f>VLOOKUP(B70,Startlist!B:H,6,FALSE)</f>
        <v>M.K.E Motorsport</v>
      </c>
      <c r="H70" s="182" t="str">
        <f>VLOOKUP(B70,Results!B:Q,14,FALSE)</f>
        <v>11.01,6</v>
      </c>
    </row>
    <row r="71" spans="1:8" ht="12.75">
      <c r="A71" s="142"/>
      <c r="B71" s="142"/>
      <c r="C71" s="142"/>
      <c r="D71" s="142"/>
      <c r="E71" s="142"/>
      <c r="F71" s="142"/>
      <c r="G71" s="142"/>
      <c r="H71" s="154"/>
    </row>
  </sheetData>
  <printOptions horizontalCentered="1"/>
  <pageMargins left="0" right="0" top="0" bottom="0" header="0.5118110236220472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H98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8" customWidth="1"/>
  </cols>
  <sheetData>
    <row r="1" spans="1:8" ht="15.75">
      <c r="A1" s="122"/>
      <c r="B1" s="106"/>
      <c r="C1" s="106"/>
      <c r="D1" s="106"/>
      <c r="E1" s="108" t="str">
        <f>Startlist!$F1</f>
        <v> </v>
      </c>
      <c r="F1" s="106"/>
      <c r="G1" s="106"/>
      <c r="H1" s="152"/>
    </row>
    <row r="2" spans="1:8" ht="15" customHeight="1">
      <c r="A2" s="122"/>
      <c r="B2" s="287"/>
      <c r="C2" s="123"/>
      <c r="D2" s="106"/>
      <c r="E2" s="108" t="str">
        <f>Startlist!$F2</f>
        <v>30. Tallinna Rally 2013</v>
      </c>
      <c r="F2" s="106"/>
      <c r="G2" s="106"/>
      <c r="H2" s="153"/>
    </row>
    <row r="3" spans="1:8" ht="15">
      <c r="A3" s="122"/>
      <c r="B3" s="287"/>
      <c r="C3" s="123"/>
      <c r="D3" s="106"/>
      <c r="E3" s="107" t="str">
        <f>Startlist!$F3</f>
        <v>MAY 10 - 11, 2013</v>
      </c>
      <c r="F3" s="106"/>
      <c r="G3" s="106"/>
      <c r="H3" s="153"/>
    </row>
    <row r="4" spans="1:8" ht="15">
      <c r="A4" s="122"/>
      <c r="B4" s="287"/>
      <c r="C4" s="123"/>
      <c r="D4" s="106"/>
      <c r="E4" s="107" t="str">
        <f>Startlist!$F4</f>
        <v>Harjumaa</v>
      </c>
      <c r="F4" s="106"/>
      <c r="G4" s="106"/>
      <c r="H4" s="153"/>
    </row>
    <row r="5" spans="1:8" ht="15" customHeight="1">
      <c r="A5" s="122"/>
      <c r="B5" s="106"/>
      <c r="C5" s="123"/>
      <c r="D5" s="106"/>
      <c r="E5" s="106"/>
      <c r="F5" s="106"/>
      <c r="G5" s="106"/>
      <c r="H5" s="153"/>
    </row>
    <row r="6" spans="1:8" ht="15.75" customHeight="1">
      <c r="A6" s="122"/>
      <c r="B6" s="185" t="s">
        <v>639</v>
      </c>
      <c r="C6" s="123"/>
      <c r="D6" s="106"/>
      <c r="E6" s="106"/>
      <c r="F6" s="106"/>
      <c r="G6" s="106"/>
      <c r="H6" s="213"/>
    </row>
    <row r="7" spans="2:8" ht="12.75">
      <c r="B7" s="183" t="s">
        <v>653</v>
      </c>
      <c r="C7" s="176" t="s">
        <v>634</v>
      </c>
      <c r="D7" s="177" t="s">
        <v>635</v>
      </c>
      <c r="E7" s="176"/>
      <c r="F7" s="178" t="s">
        <v>650</v>
      </c>
      <c r="G7" s="179" t="s">
        <v>649</v>
      </c>
      <c r="H7" s="184" t="s">
        <v>642</v>
      </c>
    </row>
    <row r="8" spans="1:8" ht="15" customHeight="1">
      <c r="A8" s="180">
        <v>1</v>
      </c>
      <c r="B8" s="141">
        <v>2</v>
      </c>
      <c r="C8" s="173" t="str">
        <f>VLOOKUP(B8,Startlist!B:F,2,FALSE)</f>
        <v>A8</v>
      </c>
      <c r="D8" s="174" t="str">
        <f>CONCATENATE(VLOOKUP(B8,Startlist!B:H,3,FALSE)," / ",VLOOKUP(B8,Startlist!B:H,4,FALSE))</f>
        <v>Georg Gross / Raigo Mōlder</v>
      </c>
      <c r="E8" s="175" t="str">
        <f>VLOOKUP(B8,Startlist!B:F,5,FALSE)</f>
        <v>EST</v>
      </c>
      <c r="F8" s="174" t="str">
        <f>VLOOKUP(B8,Startlist!B:H,7,FALSE)</f>
        <v>Ford Focus WRC</v>
      </c>
      <c r="G8" s="174" t="str">
        <f>VLOOKUP(B8,Startlist!B:H,6,FALSE)</f>
        <v>OT Racing</v>
      </c>
      <c r="H8" s="182" t="str">
        <f>VLOOKUP(B8,Results!B:Q,16,FALSE)</f>
        <v>44.13,7</v>
      </c>
    </row>
    <row r="9" spans="1:8" ht="15" customHeight="1">
      <c r="A9" s="180">
        <f aca="true" t="shared" si="0" ref="A9:A65">A8+1</f>
        <v>2</v>
      </c>
      <c r="B9" s="181">
        <v>1</v>
      </c>
      <c r="C9" s="173" t="str">
        <f>VLOOKUP(B9,Startlist!B:F,2,FALSE)</f>
        <v>N4</v>
      </c>
      <c r="D9" s="174" t="str">
        <f>CONCATENATE(VLOOKUP(B9,Startlist!B:H,3,FALSE)," / ",VLOOKUP(B9,Startlist!B:H,4,FALSE))</f>
        <v>Ott Tänak / Martin Järveoja</v>
      </c>
      <c r="E9" s="175" t="str">
        <f>VLOOKUP(B9,Startlist!B:F,5,FALSE)</f>
        <v>EST</v>
      </c>
      <c r="F9" s="174" t="str">
        <f>VLOOKUP(B9,Startlist!B:H,7,FALSE)</f>
        <v>Subaru Impreza</v>
      </c>
      <c r="G9" s="174" t="str">
        <f>VLOOKUP(B9,Startlist!B:H,6,FALSE)</f>
        <v>OT Racing</v>
      </c>
      <c r="H9" s="182" t="str">
        <f>VLOOKUP(B9,Results!B:Q,16,FALSE)</f>
        <v>44.23,5</v>
      </c>
    </row>
    <row r="10" spans="1:8" ht="15" customHeight="1">
      <c r="A10" s="180">
        <f t="shared" si="0"/>
        <v>3</v>
      </c>
      <c r="B10" s="141">
        <v>3</v>
      </c>
      <c r="C10" s="173" t="str">
        <f>VLOOKUP(B10,Startlist!B:F,2,FALSE)</f>
        <v>N4</v>
      </c>
      <c r="D10" s="174" t="str">
        <f>CONCATENATE(VLOOKUP(B10,Startlist!B:H,3,FALSE)," / ",VLOOKUP(B10,Startlist!B:H,4,FALSE))</f>
        <v>Alexey Lukyanuk / Alexey Arnautov</v>
      </c>
      <c r="E10" s="175" t="str">
        <f>VLOOKUP(B10,Startlist!B:F,5,FALSE)</f>
        <v>RUS</v>
      </c>
      <c r="F10" s="174" t="str">
        <f>VLOOKUP(B10,Startlist!B:H,7,FALSE)</f>
        <v>Mitsubishi Lancer Evo 10</v>
      </c>
      <c r="G10" s="174" t="str">
        <f>VLOOKUP(B10,Startlist!B:H,6,FALSE)</f>
        <v>ASRT</v>
      </c>
      <c r="H10" s="182" t="str">
        <f>VLOOKUP(B10,Results!B:Q,16,FALSE)</f>
        <v>44.24,1</v>
      </c>
    </row>
    <row r="11" spans="1:8" ht="15" customHeight="1">
      <c r="A11" s="180">
        <f t="shared" si="0"/>
        <v>4</v>
      </c>
      <c r="B11" s="141">
        <v>7</v>
      </c>
      <c r="C11" s="173" t="str">
        <f>VLOOKUP(B11,Startlist!B:F,2,FALSE)</f>
        <v>N4</v>
      </c>
      <c r="D11" s="174" t="str">
        <f>CONCATENATE(VLOOKUP(B11,Startlist!B:H,3,FALSE)," / ",VLOOKUP(B11,Startlist!B:H,4,FALSE))</f>
        <v>Rainer Aus / Simo Koskinen</v>
      </c>
      <c r="E11" s="175" t="str">
        <f>VLOOKUP(B11,Startlist!B:F,5,FALSE)</f>
        <v>EST</v>
      </c>
      <c r="F11" s="174" t="str">
        <f>VLOOKUP(B11,Startlist!B:H,7,FALSE)</f>
        <v>Mitsubishi Lancer Evo 9</v>
      </c>
      <c r="G11" s="174" t="str">
        <f>VLOOKUP(B11,Startlist!B:H,6,FALSE)</f>
        <v>Carglass Rally Team</v>
      </c>
      <c r="H11" s="182" t="str">
        <f>VLOOKUP(B11,Results!B:Q,16,FALSE)</f>
        <v>44.54,3</v>
      </c>
    </row>
    <row r="12" spans="1:8" ht="15" customHeight="1">
      <c r="A12" s="180">
        <f t="shared" si="0"/>
        <v>5</v>
      </c>
      <c r="B12" s="141">
        <v>4</v>
      </c>
      <c r="C12" s="173" t="str">
        <f>VLOOKUP(B12,Startlist!B:F,2,FALSE)</f>
        <v>N4</v>
      </c>
      <c r="D12" s="174" t="str">
        <f>CONCATENATE(VLOOKUP(B12,Startlist!B:H,3,FALSE)," / ",VLOOKUP(B12,Startlist!B:H,4,FALSE))</f>
        <v>Timmu Kōrge / Erki Pints</v>
      </c>
      <c r="E12" s="175" t="str">
        <f>VLOOKUP(B12,Startlist!B:F,5,FALSE)</f>
        <v>EST</v>
      </c>
      <c r="F12" s="174" t="str">
        <f>VLOOKUP(B12,Startlist!B:H,7,FALSE)</f>
        <v>Mitsubishi Lancer Evo 9</v>
      </c>
      <c r="G12" s="174" t="str">
        <f>VLOOKUP(B12,Startlist!B:H,6,FALSE)</f>
        <v>MM-Motorsport</v>
      </c>
      <c r="H12" s="182" t="str">
        <f>VLOOKUP(B12,Results!B:Q,16,FALSE)</f>
        <v>45.11,1</v>
      </c>
    </row>
    <row r="13" spans="1:8" ht="15" customHeight="1">
      <c r="A13" s="180">
        <f t="shared" si="0"/>
        <v>6</v>
      </c>
      <c r="B13" s="141">
        <v>6</v>
      </c>
      <c r="C13" s="173" t="str">
        <f>VLOOKUP(B13,Startlist!B:F,2,FALSE)</f>
        <v>N4</v>
      </c>
      <c r="D13" s="174" t="str">
        <f>CONCATENATE(VLOOKUP(B13,Startlist!B:H,3,FALSE)," / ",VLOOKUP(B13,Startlist!B:H,4,FALSE))</f>
        <v>Raul Jeets / Andrus Toom</v>
      </c>
      <c r="E13" s="175" t="str">
        <f>VLOOKUP(B13,Startlist!B:F,5,FALSE)</f>
        <v>EST</v>
      </c>
      <c r="F13" s="174" t="str">
        <f>VLOOKUP(B13,Startlist!B:H,7,FALSE)</f>
        <v>Mitsubishi Lancer Evo 10</v>
      </c>
      <c r="G13" s="174" t="str">
        <f>VLOOKUP(B13,Startlist!B:H,6,FALSE)</f>
        <v>OT Racing</v>
      </c>
      <c r="H13" s="182" t="str">
        <f>VLOOKUP(B13,Results!B:Q,16,FALSE)</f>
        <v>45.42,3</v>
      </c>
    </row>
    <row r="14" spans="1:8" ht="15" customHeight="1">
      <c r="A14" s="180">
        <f t="shared" si="0"/>
        <v>7</v>
      </c>
      <c r="B14" s="141">
        <v>15</v>
      </c>
      <c r="C14" s="173" t="str">
        <f>VLOOKUP(B14,Startlist!B:F,2,FALSE)</f>
        <v>N4</v>
      </c>
      <c r="D14" s="174" t="str">
        <f>CONCATENATE(VLOOKUP(B14,Startlist!B:H,3,FALSE)," / ",VLOOKUP(B14,Startlist!B:H,4,FALSE))</f>
        <v>Riku Tahko / Markus Soininen</v>
      </c>
      <c r="E14" s="175" t="str">
        <f>VLOOKUP(B14,Startlist!B:F,5,FALSE)</f>
        <v>FIN</v>
      </c>
      <c r="F14" s="174" t="str">
        <f>VLOOKUP(B14,Startlist!B:H,7,FALSE)</f>
        <v>Mitsubishi Lancer Evo 10</v>
      </c>
      <c r="G14" s="174" t="str">
        <f>VLOOKUP(B14,Startlist!B:H,6,FALSE)</f>
        <v>ST Motors OY</v>
      </c>
      <c r="H14" s="182" t="str">
        <f>VLOOKUP(B14,Results!B:Q,16,FALSE)</f>
        <v>46.17,4</v>
      </c>
    </row>
    <row r="15" spans="1:8" ht="15" customHeight="1">
      <c r="A15" s="180">
        <f t="shared" si="0"/>
        <v>8</v>
      </c>
      <c r="B15" s="141">
        <v>11</v>
      </c>
      <c r="C15" s="173" t="str">
        <f>VLOOKUP(B15,Startlist!B:F,2,FALSE)</f>
        <v>N4</v>
      </c>
      <c r="D15" s="174" t="str">
        <f>CONCATENATE(VLOOKUP(B15,Startlist!B:H,3,FALSE)," / ",VLOOKUP(B15,Startlist!B:H,4,FALSE))</f>
        <v>Markus Abram / Rein Jōessar</v>
      </c>
      <c r="E15" s="175" t="str">
        <f>VLOOKUP(B15,Startlist!B:F,5,FALSE)</f>
        <v>EST</v>
      </c>
      <c r="F15" s="174" t="str">
        <f>VLOOKUP(B15,Startlist!B:H,7,FALSE)</f>
        <v>Mitsubishi Lancer Evo 10</v>
      </c>
      <c r="G15" s="174" t="str">
        <f>VLOOKUP(B15,Startlist!B:H,6,FALSE)</f>
        <v>Merkomar Motorsport</v>
      </c>
      <c r="H15" s="182" t="str">
        <f>VLOOKUP(B15,Results!B:Q,16,FALSE)</f>
        <v>46.29,3</v>
      </c>
    </row>
    <row r="16" spans="1:8" ht="15" customHeight="1">
      <c r="A16" s="180">
        <f t="shared" si="0"/>
        <v>9</v>
      </c>
      <c r="B16" s="141">
        <v>18</v>
      </c>
      <c r="C16" s="173" t="str">
        <f>VLOOKUP(B16,Startlist!B:F,2,FALSE)</f>
        <v>E12</v>
      </c>
      <c r="D16" s="174" t="str">
        <f>CONCATENATE(VLOOKUP(B16,Startlist!B:H,3,FALSE)," / ",VLOOKUP(B16,Startlist!B:H,4,FALSE))</f>
        <v>Stanislav Travnikov / Andrey Rusov</v>
      </c>
      <c r="E16" s="175" t="str">
        <f>VLOOKUP(B16,Startlist!B:F,5,FALSE)</f>
        <v>RUS</v>
      </c>
      <c r="F16" s="174" t="str">
        <f>VLOOKUP(B16,Startlist!B:H,7,FALSE)</f>
        <v>Mitsubishi Lancer Evo 9</v>
      </c>
      <c r="G16" s="174" t="str">
        <f>VLOOKUP(B16,Startlist!B:H,6,FALSE)</f>
        <v>Neiksans Rally Sport</v>
      </c>
      <c r="H16" s="182" t="str">
        <f>VLOOKUP(B16,Results!B:Q,16,FALSE)</f>
        <v>46.56,1</v>
      </c>
    </row>
    <row r="17" spans="1:8" ht="15" customHeight="1">
      <c r="A17" s="180">
        <f t="shared" si="0"/>
        <v>10</v>
      </c>
      <c r="B17" s="141">
        <v>17</v>
      </c>
      <c r="C17" s="173" t="str">
        <f>VLOOKUP(B17,Startlist!B:F,2,FALSE)</f>
        <v>A7</v>
      </c>
      <c r="D17" s="174" t="str">
        <f>CONCATENATE(VLOOKUP(B17,Startlist!B:H,3,FALSE)," / ",VLOOKUP(B17,Startlist!B:H,4,FALSE))</f>
        <v>Martin Kangur / Andres Ots</v>
      </c>
      <c r="E17" s="175" t="str">
        <f>VLOOKUP(B17,Startlist!B:F,5,FALSE)</f>
        <v>EST</v>
      </c>
      <c r="F17" s="174" t="str">
        <f>VLOOKUP(B17,Startlist!B:H,7,FALSE)</f>
        <v>Honda Civic Type-R R3</v>
      </c>
      <c r="G17" s="174" t="str">
        <f>VLOOKUP(B17,Startlist!B:H,6,FALSE)</f>
        <v>Martin Kangur</v>
      </c>
      <c r="H17" s="182" t="str">
        <f>VLOOKUP(B17,Results!B:Q,16,FALSE)</f>
        <v>47.11,2</v>
      </c>
    </row>
    <row r="18" spans="1:8" ht="15" customHeight="1">
      <c r="A18" s="180">
        <f t="shared" si="0"/>
        <v>11</v>
      </c>
      <c r="B18" s="141">
        <v>14</v>
      </c>
      <c r="C18" s="173" t="str">
        <f>VLOOKUP(B18,Startlist!B:F,2,FALSE)</f>
        <v>R4</v>
      </c>
      <c r="D18" s="174" t="str">
        <f>CONCATENATE(VLOOKUP(B18,Startlist!B:H,3,FALSE)," / ",VLOOKUP(B18,Startlist!B:H,4,FALSE))</f>
        <v>Saku Vierimaa / Duncan McNiven</v>
      </c>
      <c r="E18" s="175" t="str">
        <f>VLOOKUP(B18,Startlist!B:F,5,FALSE)</f>
        <v>FIN / GB</v>
      </c>
      <c r="F18" s="174" t="str">
        <f>VLOOKUP(B18,Startlist!B:H,7,FALSE)</f>
        <v>Skoda Fabia S2000</v>
      </c>
      <c r="G18" s="174" t="str">
        <f>VLOOKUP(B18,Startlist!B:H,6,FALSE)</f>
        <v>Balticrallyrent.com</v>
      </c>
      <c r="H18" s="182" t="str">
        <f>VLOOKUP(B18,Results!B:Q,16,FALSE)</f>
        <v>47.23,7</v>
      </c>
    </row>
    <row r="19" spans="1:8" ht="15" customHeight="1">
      <c r="A19" s="180">
        <f t="shared" si="0"/>
        <v>12</v>
      </c>
      <c r="B19" s="141">
        <v>32</v>
      </c>
      <c r="C19" s="173" t="str">
        <f>VLOOKUP(B19,Startlist!B:F,2,FALSE)</f>
        <v>A8</v>
      </c>
      <c r="D19" s="174" t="str">
        <f>CONCATENATE(VLOOKUP(B19,Startlist!B:H,3,FALSE)," / ",VLOOKUP(B19,Startlist!B:H,4,FALSE))</f>
        <v>Allan Ilves / Kristo Tamm</v>
      </c>
      <c r="E19" s="175" t="str">
        <f>VLOOKUP(B19,Startlist!B:F,5,FALSE)</f>
        <v>EST</v>
      </c>
      <c r="F19" s="174" t="str">
        <f>VLOOKUP(B19,Startlist!B:H,7,FALSE)</f>
        <v>Mitsubishi Lancer Evo 8</v>
      </c>
      <c r="G19" s="174" t="str">
        <f>VLOOKUP(B19,Startlist!B:H,6,FALSE)</f>
        <v>Printsport</v>
      </c>
      <c r="H19" s="182" t="str">
        <f>VLOOKUP(B19,Results!B:Q,16,FALSE)</f>
        <v>47.32,7</v>
      </c>
    </row>
    <row r="20" spans="1:8" ht="15" customHeight="1">
      <c r="A20" s="180">
        <f t="shared" si="0"/>
        <v>13</v>
      </c>
      <c r="B20" s="141">
        <v>12</v>
      </c>
      <c r="C20" s="173" t="str">
        <f>VLOOKUP(B20,Startlist!B:F,2,FALSE)</f>
        <v>R4</v>
      </c>
      <c r="D20" s="174" t="str">
        <f>CONCATENATE(VLOOKUP(B20,Startlist!B:H,3,FALSE)," / ",VLOOKUP(B20,Startlist!B:H,4,FALSE))</f>
        <v>Radik Shaymiev / Maxim Tsvetkov</v>
      </c>
      <c r="E20" s="175" t="str">
        <f>VLOOKUP(B20,Startlist!B:F,5,FALSE)</f>
        <v>RUS</v>
      </c>
      <c r="F20" s="174" t="str">
        <f>VLOOKUP(B20,Startlist!B:H,7,FALSE)</f>
        <v>Peugeot 207 Sport</v>
      </c>
      <c r="G20" s="174" t="str">
        <f>VLOOKUP(B20,Startlist!B:H,6,FALSE)</f>
        <v>Radik Shaymiev</v>
      </c>
      <c r="H20" s="182" t="str">
        <f>VLOOKUP(B20,Results!B:Q,16,FALSE)</f>
        <v>47.44,3</v>
      </c>
    </row>
    <row r="21" spans="1:8" ht="15" customHeight="1">
      <c r="A21" s="180">
        <f t="shared" si="0"/>
        <v>14</v>
      </c>
      <c r="B21" s="141">
        <v>20</v>
      </c>
      <c r="C21" s="173" t="str">
        <f>VLOOKUP(B21,Startlist!B:F,2,FALSE)</f>
        <v>E12</v>
      </c>
      <c r="D21" s="174" t="str">
        <f>CONCATENATE(VLOOKUP(B21,Startlist!B:H,3,FALSE)," / ",VLOOKUP(B21,Startlist!B:H,4,FALSE))</f>
        <v>Ilya Lotvinov / Pavel Shevtsov</v>
      </c>
      <c r="E21" s="175" t="str">
        <f>VLOOKUP(B21,Startlist!B:F,5,FALSE)</f>
        <v>RUS</v>
      </c>
      <c r="F21" s="174" t="str">
        <f>VLOOKUP(B21,Startlist!B:H,7,FALSE)</f>
        <v>Mitsubishi Lancer Evo 8</v>
      </c>
      <c r="G21" s="174" t="str">
        <f>VLOOKUP(B21,Startlist!B:H,6,FALSE)</f>
        <v>Bank BFA</v>
      </c>
      <c r="H21" s="182" t="str">
        <f>VLOOKUP(B21,Results!B:Q,16,FALSE)</f>
        <v>47.49,6</v>
      </c>
    </row>
    <row r="22" spans="1:8" ht="15" customHeight="1">
      <c r="A22" s="180">
        <f t="shared" si="0"/>
        <v>15</v>
      </c>
      <c r="B22" s="141">
        <v>16</v>
      </c>
      <c r="C22" s="173" t="str">
        <f>VLOOKUP(B22,Startlist!B:F,2,FALSE)</f>
        <v>N4</v>
      </c>
      <c r="D22" s="174" t="str">
        <f>CONCATENATE(VLOOKUP(B22,Startlist!B:H,3,FALSE)," / ",VLOOKUP(B22,Startlist!B:H,4,FALSE))</f>
        <v>Oliver Ojaperv / Jarno Talve</v>
      </c>
      <c r="E22" s="175" t="str">
        <f>VLOOKUP(B22,Startlist!B:F,5,FALSE)</f>
        <v>EST</v>
      </c>
      <c r="F22" s="174" t="str">
        <f>VLOOKUP(B22,Startlist!B:H,7,FALSE)</f>
        <v>Subaru Impreza</v>
      </c>
      <c r="G22" s="174" t="str">
        <f>VLOOKUP(B22,Startlist!B:H,6,FALSE)</f>
        <v>OK TSK</v>
      </c>
      <c r="H22" s="182" t="str">
        <f>VLOOKUP(B22,Results!B:Q,16,FALSE)</f>
        <v>47.52,4</v>
      </c>
    </row>
    <row r="23" spans="1:8" ht="15" customHeight="1">
      <c r="A23" s="180">
        <f t="shared" si="0"/>
        <v>16</v>
      </c>
      <c r="B23" s="141">
        <v>38</v>
      </c>
      <c r="C23" s="173" t="str">
        <f>VLOOKUP(B23,Startlist!B:F,2,FALSE)</f>
        <v>A8</v>
      </c>
      <c r="D23" s="174" t="str">
        <f>CONCATENATE(VLOOKUP(B23,Startlist!B:H,3,FALSE)," / ",VLOOKUP(B23,Startlist!B:H,4,FALSE))</f>
        <v>Henri Raide / Raul Kulgevee</v>
      </c>
      <c r="E23" s="175" t="str">
        <f>VLOOKUP(B23,Startlist!B:F,5,FALSE)</f>
        <v>EST</v>
      </c>
      <c r="F23" s="174" t="str">
        <f>VLOOKUP(B23,Startlist!B:H,7,FALSE)</f>
        <v>Mitsubishi Lancer Evo 7</v>
      </c>
      <c r="G23" s="174" t="str">
        <f>VLOOKUP(B23,Startlist!B:H,6,FALSE)</f>
        <v>OK TSK</v>
      </c>
      <c r="H23" s="182" t="str">
        <f>VLOOKUP(B23,Results!B:Q,16,FALSE)</f>
        <v>47.55,1</v>
      </c>
    </row>
    <row r="24" spans="1:8" ht="15" customHeight="1">
      <c r="A24" s="180">
        <f t="shared" si="0"/>
        <v>17</v>
      </c>
      <c r="B24" s="141">
        <v>22</v>
      </c>
      <c r="C24" s="173" t="str">
        <f>VLOOKUP(B24,Startlist!B:F,2,FALSE)</f>
        <v>R4</v>
      </c>
      <c r="D24" s="174" t="str">
        <f>CONCATENATE(VLOOKUP(B24,Startlist!B:H,3,FALSE)," / ",VLOOKUP(B24,Startlist!B:H,4,FALSE))</f>
        <v>Alexey Ostanin / Polina Mukhina</v>
      </c>
      <c r="E24" s="175" t="str">
        <f>VLOOKUP(B24,Startlist!B:F,5,FALSE)</f>
        <v>RUS</v>
      </c>
      <c r="F24" s="174" t="str">
        <f>VLOOKUP(B24,Startlist!B:H,7,FALSE)</f>
        <v>Mitsubishi Lancer Evo 10</v>
      </c>
      <c r="G24" s="174" t="str">
        <f>VLOOKUP(B24,Startlist!B:H,6,FALSE)</f>
        <v>RIT-Team</v>
      </c>
      <c r="H24" s="182" t="str">
        <f>VLOOKUP(B24,Results!B:Q,16,FALSE)</f>
        <v>47.55,7</v>
      </c>
    </row>
    <row r="25" spans="1:8" ht="15" customHeight="1">
      <c r="A25" s="180">
        <f t="shared" si="0"/>
        <v>18</v>
      </c>
      <c r="B25" s="141">
        <v>29</v>
      </c>
      <c r="C25" s="173" t="str">
        <f>VLOOKUP(B25,Startlist!B:F,2,FALSE)</f>
        <v>N4</v>
      </c>
      <c r="D25" s="174" t="str">
        <f>CONCATENATE(VLOOKUP(B25,Startlist!B:H,3,FALSE)," / ",VLOOKUP(B25,Startlist!B:H,4,FALSE))</f>
        <v>Boris Zimin / Sergei Larens</v>
      </c>
      <c r="E25" s="175" t="str">
        <f>VLOOKUP(B25,Startlist!B:F,5,FALSE)</f>
        <v>RUS</v>
      </c>
      <c r="F25" s="174" t="str">
        <f>VLOOKUP(B25,Startlist!B:H,7,FALSE)</f>
        <v>Mitsubishi Lancer Evo 10</v>
      </c>
      <c r="G25" s="174" t="str">
        <f>VLOOKUP(B25,Startlist!B:H,6,FALSE)</f>
        <v>Boris Zimin</v>
      </c>
      <c r="H25" s="182" t="str">
        <f>VLOOKUP(B25,Results!B:Q,16,FALSE)</f>
        <v>47.58,4</v>
      </c>
    </row>
    <row r="26" spans="1:8" ht="15" customHeight="1">
      <c r="A26" s="180">
        <f t="shared" si="0"/>
        <v>19</v>
      </c>
      <c r="B26" s="141">
        <v>33</v>
      </c>
      <c r="C26" s="173" t="str">
        <f>VLOOKUP(B26,Startlist!B:F,2,FALSE)</f>
        <v>A7</v>
      </c>
      <c r="D26" s="174" t="str">
        <f>CONCATENATE(VLOOKUP(B26,Startlist!B:H,3,FALSE)," / ",VLOOKUP(B26,Startlist!B:H,4,FALSE))</f>
        <v>Jussi Kumpumäki / Jani Salo</v>
      </c>
      <c r="E26" s="175" t="str">
        <f>VLOOKUP(B26,Startlist!B:F,5,FALSE)</f>
        <v>FIN</v>
      </c>
      <c r="F26" s="174" t="str">
        <f>VLOOKUP(B26,Startlist!B:H,7,FALSE)</f>
        <v>Citroen DS3 R3T</v>
      </c>
      <c r="G26" s="174" t="str">
        <f>VLOOKUP(B26,Startlist!B:H,6,FALSE)</f>
        <v>Printsport</v>
      </c>
      <c r="H26" s="182" t="str">
        <f>VLOOKUP(B26,Results!B:Q,16,FALSE)</f>
        <v>47.58,6</v>
      </c>
    </row>
    <row r="27" spans="1:8" ht="15" customHeight="1">
      <c r="A27" s="180">
        <f t="shared" si="0"/>
        <v>20</v>
      </c>
      <c r="B27" s="141">
        <v>26</v>
      </c>
      <c r="C27" s="173" t="str">
        <f>VLOOKUP(B27,Startlist!B:F,2,FALSE)</f>
        <v>N4</v>
      </c>
      <c r="D27" s="174" t="str">
        <f>CONCATENATE(VLOOKUP(B27,Startlist!B:H,3,FALSE)," / ",VLOOKUP(B27,Startlist!B:H,4,FALSE))</f>
        <v>Igor Bulantsev / Aleksey Kurnossov</v>
      </c>
      <c r="E27" s="175" t="str">
        <f>VLOOKUP(B27,Startlist!B:F,5,FALSE)</f>
        <v>RUS</v>
      </c>
      <c r="F27" s="174" t="str">
        <f>VLOOKUP(B27,Startlist!B:H,7,FALSE)</f>
        <v>Mitsubishi Lancer Evo 10</v>
      </c>
      <c r="G27" s="174" t="str">
        <f>VLOOKUP(B27,Startlist!B:H,6,FALSE)</f>
        <v>ASRT</v>
      </c>
      <c r="H27" s="182" t="str">
        <f>VLOOKUP(B27,Results!B:Q,16,FALSE)</f>
        <v>48.05,5</v>
      </c>
    </row>
    <row r="28" spans="1:8" ht="15" customHeight="1">
      <c r="A28" s="180">
        <f t="shared" si="0"/>
        <v>21</v>
      </c>
      <c r="B28" s="141">
        <v>35</v>
      </c>
      <c r="C28" s="173" t="str">
        <f>VLOOKUP(B28,Startlist!B:F,2,FALSE)</f>
        <v>A8</v>
      </c>
      <c r="D28" s="174" t="str">
        <f>CONCATENATE(VLOOKUP(B28,Startlist!B:H,3,FALSE)," / ",VLOOKUP(B28,Startlist!B:H,4,FALSE))</f>
        <v>Henri Pihel / Urmas Roosimaa</v>
      </c>
      <c r="E28" s="175" t="str">
        <f>VLOOKUP(B28,Startlist!B:F,5,FALSE)</f>
        <v>EST</v>
      </c>
      <c r="F28" s="174" t="str">
        <f>VLOOKUP(B28,Startlist!B:H,7,FALSE)</f>
        <v>Mitsubishi Lancer Evo 8</v>
      </c>
      <c r="G28" s="174" t="str">
        <f>VLOOKUP(B28,Startlist!B:H,6,FALSE)</f>
        <v>ASRT</v>
      </c>
      <c r="H28" s="182" t="str">
        <f>VLOOKUP(B28,Results!B:Q,16,FALSE)</f>
        <v>48.08,9</v>
      </c>
    </row>
    <row r="29" spans="1:8" ht="15" customHeight="1">
      <c r="A29" s="180">
        <f t="shared" si="0"/>
        <v>22</v>
      </c>
      <c r="B29" s="141">
        <v>31</v>
      </c>
      <c r="C29" s="173" t="str">
        <f>VLOOKUP(B29,Startlist!B:F,2,FALSE)</f>
        <v>E12</v>
      </c>
      <c r="D29" s="174" t="str">
        <f>CONCATENATE(VLOOKUP(B29,Startlist!B:H,3,FALSE)," / ",VLOOKUP(B29,Startlist!B:H,4,FALSE))</f>
        <v>Arsi Tupits / Oliver Tampuu</v>
      </c>
      <c r="E29" s="175" t="str">
        <f>VLOOKUP(B29,Startlist!B:F,5,FALSE)</f>
        <v>EST</v>
      </c>
      <c r="F29" s="174" t="str">
        <f>VLOOKUP(B29,Startlist!B:H,7,FALSE)</f>
        <v>Mitsubishi Lancer Evo 6</v>
      </c>
      <c r="G29" s="174" t="str">
        <f>VLOOKUP(B29,Startlist!B:H,6,FALSE)</f>
        <v>PSC Motorsport</v>
      </c>
      <c r="H29" s="182" t="str">
        <f>VLOOKUP(B29,Results!B:Q,16,FALSE)</f>
        <v>48.09,7</v>
      </c>
    </row>
    <row r="30" spans="1:8" ht="15" customHeight="1">
      <c r="A30" s="180">
        <f t="shared" si="0"/>
        <v>23</v>
      </c>
      <c r="B30" s="141">
        <v>25</v>
      </c>
      <c r="C30" s="173" t="str">
        <f>VLOOKUP(B30,Startlist!B:F,2,FALSE)</f>
        <v>E12</v>
      </c>
      <c r="D30" s="174" t="str">
        <f>CONCATENATE(VLOOKUP(B30,Startlist!B:H,3,FALSE)," / ",VLOOKUP(B30,Startlist!B:H,4,FALSE))</f>
        <v>Vladimir Ivanov / Oleg Zimin</v>
      </c>
      <c r="E30" s="175" t="str">
        <f>VLOOKUP(B30,Startlist!B:F,5,FALSE)</f>
        <v>RUS</v>
      </c>
      <c r="F30" s="174" t="str">
        <f>VLOOKUP(B30,Startlist!B:H,7,FALSE)</f>
        <v>Mitsubishi Lancer Evo 7</v>
      </c>
      <c r="G30" s="174" t="str">
        <f>VLOOKUP(B30,Startlist!B:H,6,FALSE)</f>
        <v>PSC Motorsport</v>
      </c>
      <c r="H30" s="182" t="str">
        <f>VLOOKUP(B30,Results!B:Q,16,FALSE)</f>
        <v>48.11,0</v>
      </c>
    </row>
    <row r="31" spans="1:8" ht="15" customHeight="1">
      <c r="A31" s="180">
        <f t="shared" si="0"/>
        <v>24</v>
      </c>
      <c r="B31" s="141">
        <v>27</v>
      </c>
      <c r="C31" s="173" t="str">
        <f>VLOOKUP(B31,Startlist!B:F,2,FALSE)</f>
        <v>E11</v>
      </c>
      <c r="D31" s="174" t="str">
        <f>CONCATENATE(VLOOKUP(B31,Startlist!B:H,3,FALSE)," / ",VLOOKUP(B31,Startlist!B:H,4,FALSE))</f>
        <v>Einar Laipaik / Siimo Suvemaa</v>
      </c>
      <c r="E31" s="175" t="str">
        <f>VLOOKUP(B31,Startlist!B:F,5,FALSE)</f>
        <v>EST</v>
      </c>
      <c r="F31" s="174" t="str">
        <f>VLOOKUP(B31,Startlist!B:H,7,FALSE)</f>
        <v>BMW M3</v>
      </c>
      <c r="G31" s="174" t="str">
        <f>VLOOKUP(B31,Startlist!B:H,6,FALSE)</f>
        <v>LaitseRallyPark</v>
      </c>
      <c r="H31" s="182" t="str">
        <f>VLOOKUP(B31,Results!B:Q,16,FALSE)</f>
        <v>48.39,5</v>
      </c>
    </row>
    <row r="32" spans="1:8" ht="15" customHeight="1">
      <c r="A32" s="180">
        <f t="shared" si="0"/>
        <v>25</v>
      </c>
      <c r="B32" s="141">
        <v>24</v>
      </c>
      <c r="C32" s="173" t="str">
        <f>VLOOKUP(B32,Startlist!B:F,2,FALSE)</f>
        <v>A6</v>
      </c>
      <c r="D32" s="174" t="str">
        <f>CONCATENATE(VLOOKUP(B32,Startlist!B:H,3,FALSE)," / ",VLOOKUP(B32,Startlist!B:H,4,FALSE))</f>
        <v>Sander Pärn / Ken Järveoja</v>
      </c>
      <c r="E32" s="175" t="str">
        <f>VLOOKUP(B32,Startlist!B:F,5,FALSE)</f>
        <v>EST</v>
      </c>
      <c r="F32" s="174" t="str">
        <f>VLOOKUP(B32,Startlist!B:H,7,FALSE)</f>
        <v>Ford Fiesta</v>
      </c>
      <c r="G32" s="174" t="str">
        <f>VLOOKUP(B32,Startlist!B:H,6,FALSE)</f>
        <v>Sander Pärn</v>
      </c>
      <c r="H32" s="182" t="str">
        <f>VLOOKUP(B32,Results!B:Q,16,FALSE)</f>
        <v>48.54,7</v>
      </c>
    </row>
    <row r="33" spans="1:8" ht="15" customHeight="1">
      <c r="A33" s="180">
        <f t="shared" si="0"/>
        <v>26</v>
      </c>
      <c r="B33" s="141">
        <v>28</v>
      </c>
      <c r="C33" s="173" t="str">
        <f>VLOOKUP(B33,Startlist!B:F,2,FALSE)</f>
        <v>A6</v>
      </c>
      <c r="D33" s="174" t="str">
        <f>CONCATENATE(VLOOKUP(B33,Startlist!B:H,3,FALSE)," / ",VLOOKUP(B33,Startlist!B:H,4,FALSE))</f>
        <v>Rainer Rohtmets / Rivo Hell</v>
      </c>
      <c r="E33" s="175" t="str">
        <f>VLOOKUP(B33,Startlist!B:F,5,FALSE)</f>
        <v>EST</v>
      </c>
      <c r="F33" s="174" t="str">
        <f>VLOOKUP(B33,Startlist!B:H,7,FALSE)</f>
        <v>Citroen C2 R2 Max</v>
      </c>
      <c r="G33" s="174" t="str">
        <f>VLOOKUP(B33,Startlist!B:H,6,FALSE)</f>
        <v>Printsport</v>
      </c>
      <c r="H33" s="182" t="str">
        <f>VLOOKUP(B33,Results!B:Q,16,FALSE)</f>
        <v>49.00,4</v>
      </c>
    </row>
    <row r="34" spans="1:8" ht="15" customHeight="1">
      <c r="A34" s="180">
        <f t="shared" si="0"/>
        <v>27</v>
      </c>
      <c r="B34" s="141">
        <v>57</v>
      </c>
      <c r="C34" s="173" t="str">
        <f>VLOOKUP(B34,Startlist!B:F,2,FALSE)</f>
        <v>N4</v>
      </c>
      <c r="D34" s="174" t="str">
        <f>CONCATENATE(VLOOKUP(B34,Startlist!B:H,3,FALSE)," / ",VLOOKUP(B34,Startlist!B:H,4,FALSE))</f>
        <v>Evgeny Fisher / Alexey Starodubtsev</v>
      </c>
      <c r="E34" s="175" t="str">
        <f>VLOOKUP(B34,Startlist!B:F,5,FALSE)</f>
        <v>RUS</v>
      </c>
      <c r="F34" s="174" t="str">
        <f>VLOOKUP(B34,Startlist!B:H,7,FALSE)</f>
        <v>Mitsubishi Lancer Evo 9</v>
      </c>
      <c r="G34" s="174" t="str">
        <f>VLOOKUP(B34,Startlist!B:H,6,FALSE)</f>
        <v>Evgeny Fisher</v>
      </c>
      <c r="H34" s="182" t="str">
        <f>VLOOKUP(B34,Results!B:Q,16,FALSE)</f>
        <v>49.02,0</v>
      </c>
    </row>
    <row r="35" spans="1:8" ht="15" customHeight="1">
      <c r="A35" s="180">
        <f t="shared" si="0"/>
        <v>28</v>
      </c>
      <c r="B35" s="141">
        <v>30</v>
      </c>
      <c r="C35" s="173" t="str">
        <f>VLOOKUP(B35,Startlist!B:F,2,FALSE)</f>
        <v>E11</v>
      </c>
      <c r="D35" s="174" t="str">
        <f>CONCATENATE(VLOOKUP(B35,Startlist!B:H,3,FALSE)," / ",VLOOKUP(B35,Startlist!B:H,4,FALSE))</f>
        <v>Renee Pohl / Sven Raid</v>
      </c>
      <c r="E35" s="175" t="str">
        <f>VLOOKUP(B35,Startlist!B:F,5,FALSE)</f>
        <v>EST</v>
      </c>
      <c r="F35" s="174" t="str">
        <f>VLOOKUP(B35,Startlist!B:H,7,FALSE)</f>
        <v>BMW M3</v>
      </c>
      <c r="G35" s="174" t="str">
        <f>VLOOKUP(B35,Startlist!B:H,6,FALSE)</f>
        <v>Prorehv Rally Team</v>
      </c>
      <c r="H35" s="182" t="str">
        <f>VLOOKUP(B35,Results!B:Q,16,FALSE)</f>
        <v>49.05,4</v>
      </c>
    </row>
    <row r="36" spans="1:8" ht="15" customHeight="1">
      <c r="A36" s="180">
        <f t="shared" si="0"/>
        <v>29</v>
      </c>
      <c r="B36" s="141">
        <v>40</v>
      </c>
      <c r="C36" s="173" t="str">
        <f>VLOOKUP(B36,Startlist!B:F,2,FALSE)</f>
        <v>E11</v>
      </c>
      <c r="D36" s="174" t="str">
        <f>CONCATENATE(VLOOKUP(B36,Startlist!B:H,3,FALSE)," / ",VLOOKUP(B36,Startlist!B:H,4,FALSE))</f>
        <v>Andrus Vahi / Alo Ivask</v>
      </c>
      <c r="E36" s="175" t="str">
        <f>VLOOKUP(B36,Startlist!B:F,5,FALSE)</f>
        <v>EST</v>
      </c>
      <c r="F36" s="174" t="str">
        <f>VLOOKUP(B36,Startlist!B:H,7,FALSE)</f>
        <v>BMW M3</v>
      </c>
      <c r="G36" s="174" t="str">
        <f>VLOOKUP(B36,Startlist!B:H,6,FALSE)</f>
        <v>ECOM Motorsport</v>
      </c>
      <c r="H36" s="182" t="str">
        <f>VLOOKUP(B36,Results!B:Q,16,FALSE)</f>
        <v>49.07,3</v>
      </c>
    </row>
    <row r="37" spans="1:8" ht="15" customHeight="1">
      <c r="A37" s="180">
        <f t="shared" si="0"/>
        <v>30</v>
      </c>
      <c r="B37" s="141">
        <v>45</v>
      </c>
      <c r="C37" s="173" t="str">
        <f>VLOOKUP(B37,Startlist!B:F,2,FALSE)</f>
        <v>A7</v>
      </c>
      <c r="D37" s="174" t="str">
        <f>CONCATENATE(VLOOKUP(B37,Startlist!B:H,3,FALSE)," / ",VLOOKUP(B37,Startlist!B:H,4,FALSE))</f>
        <v>David Sultanjants / Siim Oja</v>
      </c>
      <c r="E37" s="175" t="str">
        <f>VLOOKUP(B37,Startlist!B:F,5,FALSE)</f>
        <v>EST</v>
      </c>
      <c r="F37" s="174" t="str">
        <f>VLOOKUP(B37,Startlist!B:H,7,FALSE)</f>
        <v>Honda Civic Type-R</v>
      </c>
      <c r="G37" s="174" t="str">
        <f>VLOOKUP(B37,Startlist!B:H,6,FALSE)</f>
        <v>G.M.Racing SK</v>
      </c>
      <c r="H37" s="182" t="str">
        <f>VLOOKUP(B37,Results!B:Q,16,FALSE)</f>
        <v>49.21,5</v>
      </c>
    </row>
    <row r="38" spans="1:8" ht="15" customHeight="1">
      <c r="A38" s="180">
        <f t="shared" si="0"/>
        <v>31</v>
      </c>
      <c r="B38" s="141">
        <v>98</v>
      </c>
      <c r="C38" s="173" t="str">
        <f>VLOOKUP(B38,Startlist!B:F,2,FALSE)</f>
        <v>E12</v>
      </c>
      <c r="D38" s="174" t="str">
        <f>CONCATENATE(VLOOKUP(B38,Startlist!B:H,3,FALSE)," / ",VLOOKUP(B38,Startlist!B:H,4,FALSE))</f>
        <v>Evgeni Rogov / Andrei Konovalenko</v>
      </c>
      <c r="E38" s="175" t="str">
        <f>VLOOKUP(B38,Startlist!B:F,5,FALSE)</f>
        <v>RUS</v>
      </c>
      <c r="F38" s="174" t="str">
        <f>VLOOKUP(B38,Startlist!B:H,7,FALSE)</f>
        <v>Mitsubishi Lancer Evo 7</v>
      </c>
      <c r="G38" s="174" t="str">
        <f>VLOOKUP(B38,Startlist!B:H,6,FALSE)</f>
        <v>Andrei Konovalenko</v>
      </c>
      <c r="H38" s="182" t="str">
        <f>VLOOKUP(B38,Results!B:Q,16,FALSE)</f>
        <v>49.24,1</v>
      </c>
    </row>
    <row r="39" spans="1:8" ht="15" customHeight="1">
      <c r="A39" s="180">
        <f t="shared" si="0"/>
        <v>32</v>
      </c>
      <c r="B39" s="141">
        <v>37</v>
      </c>
      <c r="C39" s="173" t="str">
        <f>VLOOKUP(B39,Startlist!B:F,2,FALSE)</f>
        <v>N3</v>
      </c>
      <c r="D39" s="174" t="str">
        <f>CONCATENATE(VLOOKUP(B39,Startlist!B:H,3,FALSE)," / ",VLOOKUP(B39,Startlist!B:H,4,FALSE))</f>
        <v>Kristo Subi / Teele Sepp</v>
      </c>
      <c r="E39" s="175" t="str">
        <f>VLOOKUP(B39,Startlist!B:F,5,FALSE)</f>
        <v>EST</v>
      </c>
      <c r="F39" s="174" t="str">
        <f>VLOOKUP(B39,Startlist!B:H,7,FALSE)</f>
        <v>Honda Civic Type-R</v>
      </c>
      <c r="G39" s="174" t="str">
        <f>VLOOKUP(B39,Startlist!B:H,6,FALSE)</f>
        <v>ECOM Motorsport</v>
      </c>
      <c r="H39" s="182" t="str">
        <f>VLOOKUP(B39,Results!B:Q,16,FALSE)</f>
        <v>49.24,3</v>
      </c>
    </row>
    <row r="40" spans="1:8" ht="15" customHeight="1">
      <c r="A40" s="180">
        <f t="shared" si="0"/>
        <v>33</v>
      </c>
      <c r="B40" s="141">
        <v>61</v>
      </c>
      <c r="C40" s="173" t="str">
        <f>VLOOKUP(B40,Startlist!B:F,2,FALSE)</f>
        <v>E11</v>
      </c>
      <c r="D40" s="174" t="str">
        <f>CONCATENATE(VLOOKUP(B40,Startlist!B:H,3,FALSE)," / ",VLOOKUP(B40,Startlist!B:H,4,FALSE))</f>
        <v>Toomas Vask / Tarvo Israel</v>
      </c>
      <c r="E40" s="175" t="str">
        <f>VLOOKUP(B40,Startlist!B:F,5,FALSE)</f>
        <v>EST</v>
      </c>
      <c r="F40" s="174" t="str">
        <f>VLOOKUP(B40,Startlist!B:H,7,FALSE)</f>
        <v>BMW M3</v>
      </c>
      <c r="G40" s="174" t="str">
        <f>VLOOKUP(B40,Startlist!B:H,6,FALSE)</f>
        <v>LaitseRallyPark</v>
      </c>
      <c r="H40" s="182" t="str">
        <f>VLOOKUP(B40,Results!B:Q,16,FALSE)</f>
        <v>49.34,9</v>
      </c>
    </row>
    <row r="41" spans="1:8" ht="15" customHeight="1">
      <c r="A41" s="180">
        <f t="shared" si="0"/>
        <v>34</v>
      </c>
      <c r="B41" s="141">
        <v>44</v>
      </c>
      <c r="C41" s="173" t="str">
        <f>VLOOKUP(B41,Startlist!B:F,2,FALSE)</f>
        <v>A6</v>
      </c>
      <c r="D41" s="174" t="str">
        <f>CONCATENATE(VLOOKUP(B41,Startlist!B:H,3,FALSE)," / ",VLOOKUP(B41,Startlist!B:H,4,FALSE))</f>
        <v>Miko-Ove Niinemäe / Martin Valter</v>
      </c>
      <c r="E41" s="175" t="str">
        <f>VLOOKUP(B41,Startlist!B:F,5,FALSE)</f>
        <v>EST</v>
      </c>
      <c r="F41" s="174" t="str">
        <f>VLOOKUP(B41,Startlist!B:H,7,FALSE)</f>
        <v>Citroen C2</v>
      </c>
      <c r="G41" s="174" t="str">
        <f>VLOOKUP(B41,Startlist!B:H,6,FALSE)</f>
        <v>Sar-Tech Motorsport</v>
      </c>
      <c r="H41" s="182" t="str">
        <f>VLOOKUP(B41,Results!B:Q,16,FALSE)</f>
        <v>49.46,1</v>
      </c>
    </row>
    <row r="42" spans="1:8" ht="15" customHeight="1">
      <c r="A42" s="180">
        <f t="shared" si="0"/>
        <v>35</v>
      </c>
      <c r="B42" s="141">
        <v>58</v>
      </c>
      <c r="C42" s="173" t="str">
        <f>VLOOKUP(B42,Startlist!B:F,2,FALSE)</f>
        <v>N4</v>
      </c>
      <c r="D42" s="174" t="str">
        <f>CONCATENATE(VLOOKUP(B42,Startlist!B:H,3,FALSE)," / ",VLOOKUP(B42,Startlist!B:H,4,FALSE))</f>
        <v>Mait Maarend / Mihkel Kapp</v>
      </c>
      <c r="E42" s="175" t="str">
        <f>VLOOKUP(B42,Startlist!B:F,5,FALSE)</f>
        <v>EST</v>
      </c>
      <c r="F42" s="174" t="str">
        <f>VLOOKUP(B42,Startlist!B:H,7,FALSE)</f>
        <v>Mitsubishi Lancer Evo 10</v>
      </c>
      <c r="G42" s="174" t="str">
        <f>VLOOKUP(B42,Startlist!B:H,6,FALSE)</f>
        <v>Harju KEK Ralliklubi</v>
      </c>
      <c r="H42" s="182" t="str">
        <f>VLOOKUP(B42,Results!B:Q,16,FALSE)</f>
        <v>49.56,6</v>
      </c>
    </row>
    <row r="43" spans="1:8" ht="15" customHeight="1">
      <c r="A43" s="180">
        <f t="shared" si="0"/>
        <v>36</v>
      </c>
      <c r="B43" s="141">
        <v>52</v>
      </c>
      <c r="C43" s="173" t="str">
        <f>VLOOKUP(B43,Startlist!B:F,2,FALSE)</f>
        <v>E11</v>
      </c>
      <c r="D43" s="174" t="str">
        <f>CONCATENATE(VLOOKUP(B43,Startlist!B:H,3,FALSE)," / ",VLOOKUP(B43,Startlist!B:H,4,FALSE))</f>
        <v>Raiko Aru / Veiko Kullamäe</v>
      </c>
      <c r="E43" s="175" t="str">
        <f>VLOOKUP(B43,Startlist!B:F,5,FALSE)</f>
        <v>EST</v>
      </c>
      <c r="F43" s="174" t="str">
        <f>VLOOKUP(B43,Startlist!B:H,7,FALSE)</f>
        <v>BMW 325</v>
      </c>
      <c r="G43" s="174" t="str">
        <f>VLOOKUP(B43,Startlist!B:H,6,FALSE)</f>
        <v>ECOM Motorsport</v>
      </c>
      <c r="H43" s="182" t="str">
        <f>VLOOKUP(B43,Results!B:Q,16,FALSE)</f>
        <v>50.28,4</v>
      </c>
    </row>
    <row r="44" spans="1:8" ht="15" customHeight="1">
      <c r="A44" s="180">
        <f t="shared" si="0"/>
        <v>37</v>
      </c>
      <c r="B44" s="141">
        <v>51</v>
      </c>
      <c r="C44" s="173" t="str">
        <f>VLOOKUP(B44,Startlist!B:F,2,FALSE)</f>
        <v>E12</v>
      </c>
      <c r="D44" s="174" t="str">
        <f>CONCATENATE(VLOOKUP(B44,Startlist!B:H,3,FALSE)," / ",VLOOKUP(B44,Startlist!B:H,4,FALSE))</f>
        <v>Vadim Lelyukh / Denis Senin</v>
      </c>
      <c r="E44" s="175" t="str">
        <f>VLOOKUP(B44,Startlist!B:F,5,FALSE)</f>
        <v>RUS</v>
      </c>
      <c r="F44" s="174" t="str">
        <f>VLOOKUP(B44,Startlist!B:H,7,FALSE)</f>
        <v>Subaru Impreza</v>
      </c>
      <c r="G44" s="174" t="str">
        <f>VLOOKUP(B44,Startlist!B:H,6,FALSE)</f>
        <v>ART Rally</v>
      </c>
      <c r="H44" s="182" t="str">
        <f>VLOOKUP(B44,Results!B:Q,16,FALSE)</f>
        <v>50.30,4</v>
      </c>
    </row>
    <row r="45" spans="1:8" ht="15" customHeight="1">
      <c r="A45" s="180">
        <f t="shared" si="0"/>
        <v>38</v>
      </c>
      <c r="B45" s="141">
        <v>39</v>
      </c>
      <c r="C45" s="173" t="str">
        <f>VLOOKUP(B45,Startlist!B:F,2,FALSE)</f>
        <v>N3</v>
      </c>
      <c r="D45" s="174" t="str">
        <f>CONCATENATE(VLOOKUP(B45,Startlist!B:H,3,FALSE)," / ",VLOOKUP(B45,Startlist!B:H,4,FALSE))</f>
        <v>Ivar Rühka / Priit Hain</v>
      </c>
      <c r="E45" s="175" t="str">
        <f>VLOOKUP(B45,Startlist!B:F,5,FALSE)</f>
        <v>EST</v>
      </c>
      <c r="F45" s="174" t="str">
        <f>VLOOKUP(B45,Startlist!B:H,7,FALSE)</f>
        <v>Renault Clio</v>
      </c>
      <c r="G45" s="174" t="str">
        <f>VLOOKUP(B45,Startlist!B:H,6,FALSE)</f>
        <v>OK TSK</v>
      </c>
      <c r="H45" s="182" t="str">
        <f>VLOOKUP(B45,Results!B:Q,16,FALSE)</f>
        <v>50.38,1</v>
      </c>
    </row>
    <row r="46" spans="1:8" ht="15" customHeight="1">
      <c r="A46" s="180">
        <f t="shared" si="0"/>
        <v>39</v>
      </c>
      <c r="B46" s="141">
        <v>60</v>
      </c>
      <c r="C46" s="173" t="str">
        <f>VLOOKUP(B46,Startlist!B:F,2,FALSE)</f>
        <v>E11</v>
      </c>
      <c r="D46" s="174" t="str">
        <f>CONCATENATE(VLOOKUP(B46,Startlist!B:H,3,FALSE)," / ",VLOOKUP(B46,Startlist!B:H,4,FALSE))</f>
        <v>Dmitry Nikonchuk / Elena Nikonchuk</v>
      </c>
      <c r="E46" s="175" t="str">
        <f>VLOOKUP(B46,Startlist!B:F,5,FALSE)</f>
        <v>RUS</v>
      </c>
      <c r="F46" s="174" t="str">
        <f>VLOOKUP(B46,Startlist!B:H,7,FALSE)</f>
        <v>BMW M3</v>
      </c>
      <c r="G46" s="174" t="str">
        <f>VLOOKUP(B46,Startlist!B:H,6,FALSE)</f>
        <v>ART Rally</v>
      </c>
      <c r="H46" s="182" t="str">
        <f>VLOOKUP(B46,Results!B:Q,16,FALSE)</f>
        <v>50.42,3</v>
      </c>
    </row>
    <row r="47" spans="1:8" ht="15" customHeight="1">
      <c r="A47" s="180">
        <f t="shared" si="0"/>
        <v>40</v>
      </c>
      <c r="B47" s="141">
        <v>49</v>
      </c>
      <c r="C47" s="173" t="str">
        <f>VLOOKUP(B47,Startlist!B:F,2,FALSE)</f>
        <v>N4</v>
      </c>
      <c r="D47" s="174" t="str">
        <f>CONCATENATE(VLOOKUP(B47,Startlist!B:H,3,FALSE)," / ",VLOOKUP(B47,Startlist!B:H,4,FALSE))</f>
        <v>Riho Rähn / Rein Reinsalu</v>
      </c>
      <c r="E47" s="175" t="str">
        <f>VLOOKUP(B47,Startlist!B:F,5,FALSE)</f>
        <v>EST</v>
      </c>
      <c r="F47" s="174" t="str">
        <f>VLOOKUP(B47,Startlist!B:H,7,FALSE)</f>
        <v>Mitsubishi Lancer Evo 9</v>
      </c>
      <c r="G47" s="174" t="str">
        <f>VLOOKUP(B47,Startlist!B:H,6,FALSE)</f>
        <v>Harju KEK Ralliklubi</v>
      </c>
      <c r="H47" s="182" t="str">
        <f>VLOOKUP(B47,Results!B:Q,16,FALSE)</f>
        <v>50.46,1</v>
      </c>
    </row>
    <row r="48" spans="1:8" ht="15" customHeight="1">
      <c r="A48" s="180">
        <f t="shared" si="0"/>
        <v>41</v>
      </c>
      <c r="B48" s="141">
        <v>76</v>
      </c>
      <c r="C48" s="173" t="str">
        <f>VLOOKUP(B48,Startlist!B:F,2,FALSE)</f>
        <v>A6</v>
      </c>
      <c r="D48" s="174" t="str">
        <f>CONCATENATE(VLOOKUP(B48,Startlist!B:H,3,FALSE)," / ",VLOOKUP(B48,Startlist!B:H,4,FALSE))</f>
        <v>Max Vatanen / Rami Suorsa</v>
      </c>
      <c r="E48" s="175" t="str">
        <f>VLOOKUP(B48,Startlist!B:F,5,FALSE)</f>
        <v>FIN</v>
      </c>
      <c r="F48" s="174" t="str">
        <f>VLOOKUP(B48,Startlist!B:H,7,FALSE)</f>
        <v>Ford Fiesta R2</v>
      </c>
      <c r="G48" s="174" t="str">
        <f>VLOOKUP(B48,Startlist!B:H,6,FALSE)</f>
        <v>Max Vatanen</v>
      </c>
      <c r="H48" s="182" t="str">
        <f>VLOOKUP(B48,Results!B:Q,16,FALSE)</f>
        <v>50.56,1</v>
      </c>
    </row>
    <row r="49" spans="1:8" ht="15" customHeight="1">
      <c r="A49" s="180">
        <f t="shared" si="0"/>
        <v>42</v>
      </c>
      <c r="B49" s="141">
        <v>54</v>
      </c>
      <c r="C49" s="173" t="str">
        <f>VLOOKUP(B49,Startlist!B:F,2,FALSE)</f>
        <v>A8</v>
      </c>
      <c r="D49" s="174" t="str">
        <f>CONCATENATE(VLOOKUP(B49,Startlist!B:H,3,FALSE)," / ",VLOOKUP(B49,Startlist!B:H,4,FALSE))</f>
        <v>Vadim Kuznetsov / Roman Kapustin</v>
      </c>
      <c r="E49" s="175" t="str">
        <f>VLOOKUP(B49,Startlist!B:F,5,FALSE)</f>
        <v>RUS</v>
      </c>
      <c r="F49" s="174" t="str">
        <f>VLOOKUP(B49,Startlist!B:H,7,FALSE)</f>
        <v>Subaru Impreza</v>
      </c>
      <c r="G49" s="174" t="str">
        <f>VLOOKUP(B49,Startlist!B:H,6,FALSE)</f>
        <v>ASRT</v>
      </c>
      <c r="H49" s="182" t="str">
        <f>VLOOKUP(B49,Results!B:Q,16,FALSE)</f>
        <v>50.56,9</v>
      </c>
    </row>
    <row r="50" spans="1:8" ht="15" customHeight="1">
      <c r="A50" s="180">
        <f t="shared" si="0"/>
        <v>43</v>
      </c>
      <c r="B50" s="141">
        <v>47</v>
      </c>
      <c r="C50" s="173" t="str">
        <f>VLOOKUP(B50,Startlist!B:F,2,FALSE)</f>
        <v>A6</v>
      </c>
      <c r="D50" s="174" t="str">
        <f>CONCATENATE(VLOOKUP(B50,Startlist!B:H,3,FALSE)," / ",VLOOKUP(B50,Startlist!B:H,4,FALSE))</f>
        <v>Niko-Pekka Nieminen / Mikael Korhonen</v>
      </c>
      <c r="E50" s="175" t="str">
        <f>VLOOKUP(B50,Startlist!B:F,5,FALSE)</f>
        <v>FIN</v>
      </c>
      <c r="F50" s="174" t="str">
        <f>VLOOKUP(B50,Startlist!B:H,7,FALSE)</f>
        <v>Ford Fiesta</v>
      </c>
      <c r="G50" s="174" t="str">
        <f>VLOOKUP(B50,Startlist!B:H,6,FALSE)</f>
        <v>Katap Racing OY</v>
      </c>
      <c r="H50" s="182" t="str">
        <f>VLOOKUP(B50,Results!B:Q,16,FALSE)</f>
        <v>51.04,6</v>
      </c>
    </row>
    <row r="51" spans="1:8" ht="15" customHeight="1">
      <c r="A51" s="180">
        <f t="shared" si="0"/>
        <v>44</v>
      </c>
      <c r="B51" s="141">
        <v>68</v>
      </c>
      <c r="C51" s="173" t="str">
        <f>VLOOKUP(B51,Startlist!B:F,2,FALSE)</f>
        <v>A7</v>
      </c>
      <c r="D51" s="174" t="str">
        <f>CONCATENATE(VLOOKUP(B51,Startlist!B:H,3,FALSE)," / ",VLOOKUP(B51,Startlist!B:H,4,FALSE))</f>
        <v>Mait Madik / Toomas Tauk</v>
      </c>
      <c r="E51" s="175" t="str">
        <f>VLOOKUP(B51,Startlist!B:F,5,FALSE)</f>
        <v>EST</v>
      </c>
      <c r="F51" s="174" t="str">
        <f>VLOOKUP(B51,Startlist!B:H,7,FALSE)</f>
        <v>Honda Civic Type-R</v>
      </c>
      <c r="G51" s="174" t="str">
        <f>VLOOKUP(B51,Startlist!B:H,6,FALSE)</f>
        <v>OK TSK</v>
      </c>
      <c r="H51" s="182" t="str">
        <f>VLOOKUP(B51,Results!B:Q,16,FALSE)</f>
        <v>51.43,2</v>
      </c>
    </row>
    <row r="52" spans="1:8" ht="15" customHeight="1">
      <c r="A52" s="180">
        <f t="shared" si="0"/>
        <v>45</v>
      </c>
      <c r="B52" s="141">
        <v>63</v>
      </c>
      <c r="C52" s="173" t="str">
        <f>VLOOKUP(B52,Startlist!B:F,2,FALSE)</f>
        <v>E11</v>
      </c>
      <c r="D52" s="174" t="str">
        <f>CONCATENATE(VLOOKUP(B52,Startlist!B:H,3,FALSE)," / ",VLOOKUP(B52,Startlist!B:H,4,FALSE))</f>
        <v>Marek Kärner / Eero Kikerpill</v>
      </c>
      <c r="E52" s="175" t="str">
        <f>VLOOKUP(B52,Startlist!B:F,5,FALSE)</f>
        <v>EST</v>
      </c>
      <c r="F52" s="174" t="str">
        <f>VLOOKUP(B52,Startlist!B:H,7,FALSE)</f>
        <v>BMW 325</v>
      </c>
      <c r="G52" s="174" t="str">
        <f>VLOOKUP(B52,Startlist!B:H,6,FALSE)</f>
        <v>LaitseRallyPark</v>
      </c>
      <c r="H52" s="182" t="str">
        <f>VLOOKUP(B52,Results!B:Q,16,FALSE)</f>
        <v>52.25,2</v>
      </c>
    </row>
    <row r="53" spans="1:8" ht="15" customHeight="1">
      <c r="A53" s="180">
        <f t="shared" si="0"/>
        <v>46</v>
      </c>
      <c r="B53" s="141">
        <v>50</v>
      </c>
      <c r="C53" s="173" t="str">
        <f>VLOOKUP(B53,Startlist!B:F,2,FALSE)</f>
        <v>N3</v>
      </c>
      <c r="D53" s="174" t="str">
        <f>CONCATENATE(VLOOKUP(B53,Startlist!B:H,3,FALSE)," / ",VLOOKUP(B53,Startlist!B:H,4,FALSE))</f>
        <v>Henry Asi / Taaniel Tigas</v>
      </c>
      <c r="E53" s="175" t="str">
        <f>VLOOKUP(B53,Startlist!B:F,5,FALSE)</f>
        <v>EST</v>
      </c>
      <c r="F53" s="174" t="str">
        <f>VLOOKUP(B53,Startlist!B:H,7,FALSE)</f>
        <v>Honda Civic Type-R</v>
      </c>
      <c r="G53" s="174" t="str">
        <f>VLOOKUP(B53,Startlist!B:H,6,FALSE)</f>
        <v>ECOM Motorsport</v>
      </c>
      <c r="H53" s="182" t="str">
        <f>VLOOKUP(B53,Results!B:Q,16,FALSE)</f>
        <v>52.48,6</v>
      </c>
    </row>
    <row r="54" spans="1:8" ht="15" customHeight="1">
      <c r="A54" s="180">
        <f t="shared" si="0"/>
        <v>47</v>
      </c>
      <c r="B54" s="141">
        <v>65</v>
      </c>
      <c r="C54" s="173" t="str">
        <f>VLOOKUP(B54,Startlist!B:F,2,FALSE)</f>
        <v>E11</v>
      </c>
      <c r="D54" s="174" t="str">
        <f>CONCATENATE(VLOOKUP(B54,Startlist!B:H,3,FALSE)," / ",VLOOKUP(B54,Startlist!B:H,4,FALSE))</f>
        <v>Madis Vanaselja / Jaanus Hōbemägi</v>
      </c>
      <c r="E54" s="175" t="str">
        <f>VLOOKUP(B54,Startlist!B:F,5,FALSE)</f>
        <v>EST</v>
      </c>
      <c r="F54" s="174" t="str">
        <f>VLOOKUP(B54,Startlist!B:H,7,FALSE)</f>
        <v>BMW M3</v>
      </c>
      <c r="G54" s="174" t="str">
        <f>VLOOKUP(B54,Startlist!B:H,6,FALSE)</f>
        <v>LaitseRallyPark</v>
      </c>
      <c r="H54" s="182" t="str">
        <f>VLOOKUP(B54,Results!B:Q,16,FALSE)</f>
        <v>53.07,0</v>
      </c>
    </row>
    <row r="55" spans="1:8" ht="15" customHeight="1">
      <c r="A55" s="180">
        <f t="shared" si="0"/>
        <v>48</v>
      </c>
      <c r="B55" s="141">
        <v>74</v>
      </c>
      <c r="C55" s="173" t="str">
        <f>VLOOKUP(B55,Startlist!B:F,2,FALSE)</f>
        <v>E12</v>
      </c>
      <c r="D55" s="174" t="str">
        <f>CONCATENATE(VLOOKUP(B55,Startlist!B:H,3,FALSE)," / ",VLOOKUP(B55,Startlist!B:H,4,FALSE))</f>
        <v>Alexey Reshetov / Karl Koosa</v>
      </c>
      <c r="E55" s="175" t="str">
        <f>VLOOKUP(B55,Startlist!B:F,5,FALSE)</f>
        <v>RUS / EST</v>
      </c>
      <c r="F55" s="174" t="str">
        <f>VLOOKUP(B55,Startlist!B:H,7,FALSE)</f>
        <v>Subaru Impreza</v>
      </c>
      <c r="G55" s="174" t="str">
        <f>VLOOKUP(B55,Startlist!B:H,6,FALSE)</f>
        <v>G.M.Racing SK</v>
      </c>
      <c r="H55" s="182" t="str">
        <f>VLOOKUP(B55,Results!B:Q,16,FALSE)</f>
        <v>53.15,7</v>
      </c>
    </row>
    <row r="56" spans="1:8" ht="15" customHeight="1">
      <c r="A56" s="180">
        <f t="shared" si="0"/>
        <v>49</v>
      </c>
      <c r="B56" s="141">
        <v>73</v>
      </c>
      <c r="C56" s="173" t="str">
        <f>VLOOKUP(B56,Startlist!B:F,2,FALSE)</f>
        <v>A6</v>
      </c>
      <c r="D56" s="174" t="str">
        <f>CONCATENATE(VLOOKUP(B56,Startlist!B:H,3,FALSE)," / ",VLOOKUP(B56,Startlist!B:H,4,FALSE))</f>
        <v>Roland Poom / Rain Kaljura</v>
      </c>
      <c r="E56" s="175" t="str">
        <f>VLOOKUP(B56,Startlist!B:F,5,FALSE)</f>
        <v>EST</v>
      </c>
      <c r="F56" s="174" t="str">
        <f>VLOOKUP(B56,Startlist!B:H,7,FALSE)</f>
        <v>Citroen C2 R2</v>
      </c>
      <c r="G56" s="174" t="str">
        <f>VLOOKUP(B56,Startlist!B:H,6,FALSE)</f>
        <v>M.K.E Motorsport</v>
      </c>
      <c r="H56" s="182" t="str">
        <f>VLOOKUP(B56,Results!B:Q,16,FALSE)</f>
        <v>53.32,6</v>
      </c>
    </row>
    <row r="57" spans="1:8" ht="15" customHeight="1">
      <c r="A57" s="180">
        <f t="shared" si="0"/>
        <v>50</v>
      </c>
      <c r="B57" s="141">
        <v>67</v>
      </c>
      <c r="C57" s="173" t="str">
        <f>VLOOKUP(B57,Startlist!B:F,2,FALSE)</f>
        <v>E9</v>
      </c>
      <c r="D57" s="174" t="str">
        <f>CONCATENATE(VLOOKUP(B57,Startlist!B:H,3,FALSE)," / ",VLOOKUP(B57,Startlist!B:H,4,FALSE))</f>
        <v>Karl Jalakas / Rainer Laipaik</v>
      </c>
      <c r="E57" s="175" t="str">
        <f>VLOOKUP(B57,Startlist!B:F,5,FALSE)</f>
        <v>EST</v>
      </c>
      <c r="F57" s="174" t="str">
        <f>VLOOKUP(B57,Startlist!B:H,7,FALSE)</f>
        <v>Lada VFTS</v>
      </c>
      <c r="G57" s="174" t="str">
        <f>VLOOKUP(B57,Startlist!B:H,6,FALSE)</f>
        <v>Sar-Tech Motorsport</v>
      </c>
      <c r="H57" s="182" t="str">
        <f>VLOOKUP(B57,Results!B:Q,16,FALSE)</f>
        <v>53.55,1</v>
      </c>
    </row>
    <row r="58" spans="1:8" ht="15" customHeight="1">
      <c r="A58" s="180">
        <f t="shared" si="0"/>
        <v>51</v>
      </c>
      <c r="B58" s="141">
        <v>92</v>
      </c>
      <c r="C58" s="173" t="str">
        <f>VLOOKUP(B58,Startlist!B:F,2,FALSE)</f>
        <v>A6</v>
      </c>
      <c r="D58" s="174" t="str">
        <f>CONCATENATE(VLOOKUP(B58,Startlist!B:H,3,FALSE)," / ",VLOOKUP(B58,Startlist!B:H,4,FALSE))</f>
        <v>Pyry Ovaska / Asko Sairanen</v>
      </c>
      <c r="E58" s="175" t="str">
        <f>VLOOKUP(B58,Startlist!B:F,5,FALSE)</f>
        <v>FIN</v>
      </c>
      <c r="F58" s="174" t="str">
        <f>VLOOKUP(B58,Startlist!B:H,7,FALSE)</f>
        <v>Citroen C2</v>
      </c>
      <c r="G58" s="174" t="str">
        <f>VLOOKUP(B58,Startlist!B:H,6,FALSE)</f>
        <v>Maranellokart Finland OY</v>
      </c>
      <c r="H58" s="182" t="str">
        <f>VLOOKUP(B58,Results!B:Q,16,FALSE)</f>
        <v>54.19,3</v>
      </c>
    </row>
    <row r="59" spans="1:8" ht="15" customHeight="1">
      <c r="A59" s="180">
        <f t="shared" si="0"/>
        <v>52</v>
      </c>
      <c r="B59" s="141">
        <v>81</v>
      </c>
      <c r="C59" s="173" t="str">
        <f>VLOOKUP(B59,Startlist!B:F,2,FALSE)</f>
        <v>E9</v>
      </c>
      <c r="D59" s="174" t="str">
        <f>CONCATENATE(VLOOKUP(B59,Startlist!B:H,3,FALSE)," / ",VLOOKUP(B59,Startlist!B:H,4,FALSE))</f>
        <v>Raigo Vilbiks / Silver Siivelt</v>
      </c>
      <c r="E59" s="175" t="str">
        <f>VLOOKUP(B59,Startlist!B:F,5,FALSE)</f>
        <v>EST</v>
      </c>
      <c r="F59" s="174" t="str">
        <f>VLOOKUP(B59,Startlist!B:H,7,FALSE)</f>
        <v>Lada Samara</v>
      </c>
      <c r="G59" s="174" t="str">
        <f>VLOOKUP(B59,Startlist!B:H,6,FALSE)</f>
        <v>AMK Ligur Racing</v>
      </c>
      <c r="H59" s="182" t="str">
        <f>VLOOKUP(B59,Results!B:Q,16,FALSE)</f>
        <v>54.37,6</v>
      </c>
    </row>
    <row r="60" spans="1:8" ht="15" customHeight="1">
      <c r="A60" s="180">
        <f t="shared" si="0"/>
        <v>53</v>
      </c>
      <c r="B60" s="141">
        <v>88</v>
      </c>
      <c r="C60" s="173" t="str">
        <f>VLOOKUP(B60,Startlist!B:F,2,FALSE)</f>
        <v>E9</v>
      </c>
      <c r="D60" s="174" t="str">
        <f>CONCATENATE(VLOOKUP(B60,Startlist!B:H,3,FALSE)," / ",VLOOKUP(B60,Startlist!B:H,4,FALSE))</f>
        <v>Taisko Lario / Pasi Törmä</v>
      </c>
      <c r="E60" s="175" t="str">
        <f>VLOOKUP(B60,Startlist!B:F,5,FALSE)</f>
        <v>FIN</v>
      </c>
      <c r="F60" s="174" t="str">
        <f>VLOOKUP(B60,Startlist!B:H,7,FALSE)</f>
        <v>Toyota Starlet</v>
      </c>
      <c r="G60" s="174" t="str">
        <f>VLOOKUP(B60,Startlist!B:H,6,FALSE)</f>
        <v>Pasi Törmä</v>
      </c>
      <c r="H60" s="182" t="str">
        <f>VLOOKUP(B60,Results!B:Q,16,FALSE)</f>
        <v>55.10,4</v>
      </c>
    </row>
    <row r="61" spans="1:8" ht="15" customHeight="1">
      <c r="A61" s="180">
        <f t="shared" si="0"/>
        <v>54</v>
      </c>
      <c r="B61" s="141">
        <v>69</v>
      </c>
      <c r="C61" s="173" t="str">
        <f>VLOOKUP(B61,Startlist!B:F,2,FALSE)</f>
        <v>E10</v>
      </c>
      <c r="D61" s="174" t="str">
        <f>CONCATENATE(VLOOKUP(B61,Startlist!B:H,3,FALSE)," / ",VLOOKUP(B61,Startlist!B:H,4,FALSE))</f>
        <v>Ott Mesikäpp / Alvar Kuutok</v>
      </c>
      <c r="E61" s="175" t="str">
        <f>VLOOKUP(B61,Startlist!B:F,5,FALSE)</f>
        <v>EST</v>
      </c>
      <c r="F61" s="174" t="str">
        <f>VLOOKUP(B61,Startlist!B:H,7,FALSE)</f>
        <v>Vaz 2105</v>
      </c>
      <c r="G61" s="174" t="str">
        <f>VLOOKUP(B61,Startlist!B:H,6,FALSE)</f>
        <v>LaitseRallyPark</v>
      </c>
      <c r="H61" s="182" t="str">
        <f>VLOOKUP(B61,Results!B:Q,16,FALSE)</f>
        <v>56.25,7</v>
      </c>
    </row>
    <row r="62" spans="1:8" ht="15" customHeight="1">
      <c r="A62" s="180">
        <f t="shared" si="0"/>
        <v>55</v>
      </c>
      <c r="B62" s="141">
        <v>66</v>
      </c>
      <c r="C62" s="173" t="str">
        <f>VLOOKUP(B62,Startlist!B:F,2,FALSE)</f>
        <v>E11</v>
      </c>
      <c r="D62" s="174" t="str">
        <f>CONCATENATE(VLOOKUP(B62,Startlist!B:H,3,FALSE)," / ",VLOOKUP(B62,Startlist!B:H,4,FALSE))</f>
        <v>Priit Koik / Uku Heldna</v>
      </c>
      <c r="E62" s="175" t="str">
        <f>VLOOKUP(B62,Startlist!B:F,5,FALSE)</f>
        <v>EST</v>
      </c>
      <c r="F62" s="174" t="str">
        <f>VLOOKUP(B62,Startlist!B:H,7,FALSE)</f>
        <v>BMW M3</v>
      </c>
      <c r="G62" s="174" t="str">
        <f>VLOOKUP(B62,Startlist!B:H,6,FALSE)</f>
        <v>LaitseRallyPark</v>
      </c>
      <c r="H62" s="182" t="str">
        <f>VLOOKUP(B62,Results!B:Q,16,FALSE)</f>
        <v>56.51,3</v>
      </c>
    </row>
    <row r="63" spans="1:8" ht="15" customHeight="1">
      <c r="A63" s="180">
        <f t="shared" si="0"/>
        <v>56</v>
      </c>
      <c r="B63" s="141">
        <v>83</v>
      </c>
      <c r="C63" s="173" t="str">
        <f>VLOOKUP(B63,Startlist!B:F,2,FALSE)</f>
        <v>E9</v>
      </c>
      <c r="D63" s="174" t="str">
        <f>CONCATENATE(VLOOKUP(B63,Startlist!B:H,3,FALSE)," / ",VLOOKUP(B63,Startlist!B:H,4,FALSE))</f>
        <v>Tauri Pihlas / Ott Kiil</v>
      </c>
      <c r="E63" s="175" t="str">
        <f>VLOOKUP(B63,Startlist!B:F,5,FALSE)</f>
        <v>EST</v>
      </c>
      <c r="F63" s="174" t="str">
        <f>VLOOKUP(B63,Startlist!B:H,7,FALSE)</f>
        <v>Toyota Starlet</v>
      </c>
      <c r="G63" s="174" t="str">
        <f>VLOOKUP(B63,Startlist!B:H,6,FALSE)</f>
        <v>Sar-Tech Motorsport</v>
      </c>
      <c r="H63" s="182" t="str">
        <f>VLOOKUP(B63,Results!B:Q,16,FALSE)</f>
        <v>57.58,5</v>
      </c>
    </row>
    <row r="64" spans="1:8" ht="15" customHeight="1">
      <c r="A64" s="180">
        <f t="shared" si="0"/>
        <v>57</v>
      </c>
      <c r="B64" s="141">
        <v>82</v>
      </c>
      <c r="C64" s="173" t="str">
        <f>VLOOKUP(B64,Startlist!B:F,2,FALSE)</f>
        <v>E9</v>
      </c>
      <c r="D64" s="174" t="str">
        <f>CONCATENATE(VLOOKUP(B64,Startlist!B:H,3,FALSE)," / ",VLOOKUP(B64,Startlist!B:H,4,FALSE))</f>
        <v>Kaspar Kasari / Hannes Kuusmaa</v>
      </c>
      <c r="E64" s="175" t="str">
        <f>VLOOKUP(B64,Startlist!B:F,5,FALSE)</f>
        <v>EST</v>
      </c>
      <c r="F64" s="174" t="str">
        <f>VLOOKUP(B64,Startlist!B:H,7,FALSE)</f>
        <v>Honda Civic</v>
      </c>
      <c r="G64" s="174" t="str">
        <f>VLOOKUP(B64,Startlist!B:H,6,FALSE)</f>
        <v>ECOM Motorsport</v>
      </c>
      <c r="H64" s="182" t="str">
        <f>VLOOKUP(B64,Results!B:Q,16,FALSE)</f>
        <v>58.34,8</v>
      </c>
    </row>
    <row r="65" spans="1:8" ht="15" customHeight="1">
      <c r="A65" s="180">
        <f t="shared" si="0"/>
        <v>58</v>
      </c>
      <c r="B65" s="141">
        <v>78</v>
      </c>
      <c r="C65" s="173" t="str">
        <f>VLOOKUP(B65,Startlist!B:F,2,FALSE)</f>
        <v>E9</v>
      </c>
      <c r="D65" s="174" t="str">
        <f>CONCATENATE(VLOOKUP(B65,Startlist!B:H,3,FALSE)," / ",VLOOKUP(B65,Startlist!B:H,4,FALSE))</f>
        <v>Mait Mättik / Kristjan Len</v>
      </c>
      <c r="E65" s="175" t="str">
        <f>VLOOKUP(B65,Startlist!B:F,5,FALSE)</f>
        <v>EST</v>
      </c>
      <c r="F65" s="174" t="str">
        <f>VLOOKUP(B65,Startlist!B:H,7,FALSE)</f>
        <v>Lada VFTS</v>
      </c>
      <c r="G65" s="174" t="str">
        <f>VLOOKUP(B65,Startlist!B:H,6,FALSE)</f>
        <v>SK Villu</v>
      </c>
      <c r="H65" s="182" t="str">
        <f>VLOOKUP(B65,Results!B:Q,16,FALSE)</f>
        <v>59.17,5</v>
      </c>
    </row>
    <row r="66" spans="1:8" ht="15" customHeight="1">
      <c r="A66" s="180">
        <f>A65+1</f>
        <v>59</v>
      </c>
      <c r="B66" s="141">
        <v>56</v>
      </c>
      <c r="C66" s="173" t="str">
        <f>VLOOKUP(B66,Startlist!B:F,2,FALSE)</f>
        <v>E10</v>
      </c>
      <c r="D66" s="174" t="str">
        <f>CONCATENATE(VLOOKUP(B66,Startlist!B:H,3,FALSE)," / ",VLOOKUP(B66,Startlist!B:H,4,FALSE))</f>
        <v>Kristjan Sinik / Rudolf Rohusaar</v>
      </c>
      <c r="E66" s="175" t="str">
        <f>VLOOKUP(B66,Startlist!B:F,5,FALSE)</f>
        <v>EST</v>
      </c>
      <c r="F66" s="174" t="str">
        <f>VLOOKUP(B66,Startlist!B:H,7,FALSE)</f>
        <v>Nissan Sunny</v>
      </c>
      <c r="G66" s="174" t="str">
        <f>VLOOKUP(B66,Startlist!B:H,6,FALSE)</f>
        <v>Prorex Racing</v>
      </c>
      <c r="H66" s="182" t="str">
        <f>VLOOKUP(B66,Results!B:Q,16,FALSE)</f>
        <v>59.18,1</v>
      </c>
    </row>
    <row r="67" spans="1:8" ht="15" customHeight="1">
      <c r="A67" s="180">
        <f>A66+1</f>
        <v>60</v>
      </c>
      <c r="B67" s="141">
        <v>94</v>
      </c>
      <c r="C67" s="173" t="str">
        <f>VLOOKUP(B67,Startlist!B:F,2,FALSE)</f>
        <v>E13</v>
      </c>
      <c r="D67" s="174" t="str">
        <f>CONCATENATE(VLOOKUP(B67,Startlist!B:H,3,FALSE)," / ",VLOOKUP(B67,Startlist!B:H,4,FALSE))</f>
        <v>Taavi Niinemets / Esko Allika</v>
      </c>
      <c r="E67" s="175" t="str">
        <f>VLOOKUP(B67,Startlist!B:F,5,FALSE)</f>
        <v>EST</v>
      </c>
      <c r="F67" s="174" t="str">
        <f>VLOOKUP(B67,Startlist!B:H,7,FALSE)</f>
        <v>Gaz 51A</v>
      </c>
      <c r="G67" s="174" t="str">
        <f>VLOOKUP(B67,Startlist!B:H,6,FALSE)</f>
        <v>GAZ Ralliklubi</v>
      </c>
      <c r="H67" s="182" t="str">
        <f>VLOOKUP(B67,Results!B:Q,16,FALSE)</f>
        <v> 1:00.07,5</v>
      </c>
    </row>
    <row r="68" spans="1:8" ht="15" customHeight="1">
      <c r="A68" s="180">
        <f>A67+1</f>
        <v>61</v>
      </c>
      <c r="B68" s="141">
        <v>89</v>
      </c>
      <c r="C68" s="173" t="str">
        <f>VLOOKUP(B68,Startlist!B:F,2,FALSE)</f>
        <v>E10</v>
      </c>
      <c r="D68" s="174" t="str">
        <f>CONCATENATE(VLOOKUP(B68,Startlist!B:H,3,FALSE)," / ",VLOOKUP(B68,Startlist!B:H,4,FALSE))</f>
        <v>Marten Madissoo / Vivo Pender</v>
      </c>
      <c r="E68" s="175" t="str">
        <f>VLOOKUP(B68,Startlist!B:F,5,FALSE)</f>
        <v>EST</v>
      </c>
      <c r="F68" s="174" t="str">
        <f>VLOOKUP(B68,Startlist!B:H,7,FALSE)</f>
        <v>Ford Fiesta</v>
      </c>
      <c r="G68" s="174" t="str">
        <f>VLOOKUP(B68,Startlist!B:H,6,FALSE)</f>
        <v>TT Racing Team</v>
      </c>
      <c r="H68" s="182" t="str">
        <f>VLOOKUP(B68,Results!B:Q,16,FALSE)</f>
        <v> 1:05.45,7</v>
      </c>
    </row>
    <row r="69" spans="1:8" ht="15" customHeight="1">
      <c r="A69" s="180">
        <f>A68+1</f>
        <v>62</v>
      </c>
      <c r="B69" s="141">
        <v>85</v>
      </c>
      <c r="C69" s="173" t="str">
        <f>VLOOKUP(B69,Startlist!B:F,2,FALSE)</f>
        <v>E9</v>
      </c>
      <c r="D69" s="174" t="str">
        <f>CONCATENATE(VLOOKUP(B69,Startlist!B:H,3,FALSE)," / ",VLOOKUP(B69,Startlist!B:H,4,FALSE))</f>
        <v>Janar Tänak / Janno ōunpuu</v>
      </c>
      <c r="E69" s="175" t="str">
        <f>VLOOKUP(B69,Startlist!B:F,5,FALSE)</f>
        <v>EST</v>
      </c>
      <c r="F69" s="174" t="str">
        <f>VLOOKUP(B69,Startlist!B:H,7,FALSE)</f>
        <v>Vaz 2105</v>
      </c>
      <c r="G69" s="174" t="str">
        <f>VLOOKUP(B69,Startlist!B:H,6,FALSE)</f>
        <v>OT Racing</v>
      </c>
      <c r="H69" s="182" t="str">
        <f>VLOOKUP(B69,Results!B:Q,16,FALSE)</f>
        <v> 1:13.35,4</v>
      </c>
    </row>
    <row r="70" spans="1:8" ht="15" customHeight="1">
      <c r="A70" s="180">
        <f>A69+1</f>
        <v>63</v>
      </c>
      <c r="B70" s="141">
        <v>42</v>
      </c>
      <c r="C70" s="173" t="str">
        <f>VLOOKUP(B70,Startlist!B:F,2,FALSE)</f>
        <v>N3</v>
      </c>
      <c r="D70" s="174" t="str">
        <f>CONCATENATE(VLOOKUP(B70,Startlist!B:H,3,FALSE)," / ",VLOOKUP(B70,Startlist!B:H,4,FALSE))</f>
        <v>Kevin Kuusik / Carl Terras</v>
      </c>
      <c r="E70" s="175" t="str">
        <f>VLOOKUP(B70,Startlist!B:F,5,FALSE)</f>
        <v>EST</v>
      </c>
      <c r="F70" s="174" t="str">
        <f>VLOOKUP(B70,Startlist!B:H,7,FALSE)</f>
        <v>Renault Clio Ragnotti</v>
      </c>
      <c r="G70" s="174" t="str">
        <f>VLOOKUP(B70,Startlist!B:H,6,FALSE)</f>
        <v>OT Racing</v>
      </c>
      <c r="H70" s="182" t="str">
        <f>VLOOKUP(B70,Results!B:Q,16,FALSE)</f>
        <v> 1:17.14,6</v>
      </c>
    </row>
    <row r="71" spans="1:8" ht="15" customHeight="1">
      <c r="A71" s="180"/>
      <c r="B71" s="141">
        <v>5</v>
      </c>
      <c r="C71" s="173" t="str">
        <f>VLOOKUP(B71,Startlist!B:F,2,FALSE)</f>
        <v>N4</v>
      </c>
      <c r="D71" s="174" t="str">
        <f>CONCATENATE(VLOOKUP(B71,Startlist!B:H,3,FALSE)," / ",VLOOKUP(B71,Startlist!B:H,4,FALSE))</f>
        <v>Siim Plangi / Marek Sarapuu</v>
      </c>
      <c r="E71" s="175" t="str">
        <f>VLOOKUP(B71,Startlist!B:F,5,FALSE)</f>
        <v>EST</v>
      </c>
      <c r="F71" s="174" t="str">
        <f>VLOOKUP(B71,Startlist!B:H,7,FALSE)</f>
        <v>Mitsubishi Lancer Evo 9</v>
      </c>
      <c r="G71" s="174" t="str">
        <f>VLOOKUP(B71,Startlist!B:H,6,FALSE)</f>
        <v>ASRT</v>
      </c>
      <c r="H71" s="277" t="s">
        <v>586</v>
      </c>
    </row>
    <row r="72" spans="1:8" ht="15" customHeight="1">
      <c r="A72" s="180"/>
      <c r="B72" s="141">
        <v>8</v>
      </c>
      <c r="C72" s="173" t="str">
        <f>VLOOKUP(B72,Startlist!B:F,2,FALSE)</f>
        <v>N4</v>
      </c>
      <c r="D72" s="174" t="str">
        <f>CONCATENATE(VLOOKUP(B72,Startlist!B:H,3,FALSE)," / ",VLOOKUP(B72,Startlist!B:H,4,FALSE))</f>
        <v>Egon Kaur / Erik Lepikson</v>
      </c>
      <c r="E72" s="175" t="str">
        <f>VLOOKUP(B72,Startlist!B:F,5,FALSE)</f>
        <v>EST</v>
      </c>
      <c r="F72" s="174" t="str">
        <f>VLOOKUP(B72,Startlist!B:H,7,FALSE)</f>
        <v>Mitsubishi Lancer Evo 10</v>
      </c>
      <c r="G72" s="174" t="str">
        <f>VLOOKUP(B72,Startlist!B:H,6,FALSE)</f>
        <v>Carglass Rally Team</v>
      </c>
      <c r="H72" s="277" t="s">
        <v>586</v>
      </c>
    </row>
    <row r="73" spans="1:8" ht="15" customHeight="1">
      <c r="A73" s="180"/>
      <c r="B73" s="141">
        <v>9</v>
      </c>
      <c r="C73" s="173" t="str">
        <f>VLOOKUP(B73,Startlist!B:F,2,FALSE)</f>
        <v>N4</v>
      </c>
      <c r="D73" s="174" t="str">
        <f>CONCATENATE(VLOOKUP(B73,Startlist!B:H,3,FALSE)," / ",VLOOKUP(B73,Startlist!B:H,4,FALSE))</f>
        <v>Roland Murakas / Kalle Adler</v>
      </c>
      <c r="E73" s="175" t="str">
        <f>VLOOKUP(B73,Startlist!B:F,5,FALSE)</f>
        <v>EST</v>
      </c>
      <c r="F73" s="174" t="str">
        <f>VLOOKUP(B73,Startlist!B:H,7,FALSE)</f>
        <v>Mitsubishi Lancer Evo 10</v>
      </c>
      <c r="G73" s="174" t="str">
        <f>VLOOKUP(B73,Startlist!B:H,6,FALSE)</f>
        <v>Prorehv Rally Team</v>
      </c>
      <c r="H73" s="277" t="s">
        <v>586</v>
      </c>
    </row>
    <row r="74" spans="1:8" ht="15" customHeight="1">
      <c r="A74" s="180"/>
      <c r="B74" s="141">
        <v>10</v>
      </c>
      <c r="C74" s="173" t="str">
        <f>VLOOKUP(B74,Startlist!B:F,2,FALSE)</f>
        <v>R4</v>
      </c>
      <c r="D74" s="174" t="str">
        <f>CONCATENATE(VLOOKUP(B74,Startlist!B:H,3,FALSE)," / ",VLOOKUP(B74,Startlist!B:H,4,FALSE))</f>
        <v>Jukka Hiltunen / Tapio Suominen</v>
      </c>
      <c r="E74" s="175" t="str">
        <f>VLOOKUP(B74,Startlist!B:F,5,FALSE)</f>
        <v>FIN</v>
      </c>
      <c r="F74" s="174" t="str">
        <f>VLOOKUP(B74,Startlist!B:H,7,FALSE)</f>
        <v>Ford Fiesta S2000</v>
      </c>
      <c r="G74" s="174" t="str">
        <f>VLOOKUP(B74,Startlist!B:H,6,FALSE)</f>
        <v>Printsport</v>
      </c>
      <c r="H74" s="277" t="s">
        <v>586</v>
      </c>
    </row>
    <row r="75" spans="1:8" ht="15" customHeight="1">
      <c r="A75" s="180"/>
      <c r="B75" s="141">
        <v>19</v>
      </c>
      <c r="C75" s="173" t="str">
        <f>VLOOKUP(B75,Startlist!B:F,2,FALSE)</f>
        <v>E11</v>
      </c>
      <c r="D75" s="174" t="str">
        <f>CONCATENATE(VLOOKUP(B75,Startlist!B:H,3,FALSE)," / ",VLOOKUP(B75,Startlist!B:H,4,FALSE))</f>
        <v>Ago Ahu / Kalle Ahu</v>
      </c>
      <c r="E75" s="175" t="str">
        <f>VLOOKUP(B75,Startlist!B:F,5,FALSE)</f>
        <v>EST</v>
      </c>
      <c r="F75" s="174" t="str">
        <f>VLOOKUP(B75,Startlist!B:H,7,FALSE)</f>
        <v>BMW M3</v>
      </c>
      <c r="G75" s="174" t="str">
        <f>VLOOKUP(B75,Startlist!B:H,6,FALSE)</f>
        <v>Sar-Tech Motorsport</v>
      </c>
      <c r="H75" s="277" t="s">
        <v>586</v>
      </c>
    </row>
    <row r="76" spans="1:8" ht="15" customHeight="1">
      <c r="A76" s="180"/>
      <c r="B76" s="141">
        <v>21</v>
      </c>
      <c r="C76" s="173" t="str">
        <f>VLOOKUP(B76,Startlist!B:F,2,FALSE)</f>
        <v>N3</v>
      </c>
      <c r="D76" s="174" t="str">
        <f>CONCATENATE(VLOOKUP(B76,Startlist!B:H,3,FALSE)," / ",VLOOKUP(B76,Startlist!B:H,4,FALSE))</f>
        <v>Sander Siniorg / Cristen Laos</v>
      </c>
      <c r="E76" s="175" t="str">
        <f>VLOOKUP(B76,Startlist!B:F,5,FALSE)</f>
        <v>EST</v>
      </c>
      <c r="F76" s="174" t="str">
        <f>VLOOKUP(B76,Startlist!B:H,7,FALSE)</f>
        <v>Honda Civic Type-R</v>
      </c>
      <c r="G76" s="174" t="str">
        <f>VLOOKUP(B76,Startlist!B:H,6,FALSE)</f>
        <v>Prorehv Rally Team</v>
      </c>
      <c r="H76" s="277" t="s">
        <v>586</v>
      </c>
    </row>
    <row r="77" spans="1:8" ht="15" customHeight="1">
      <c r="A77" s="180"/>
      <c r="B77" s="141">
        <v>34</v>
      </c>
      <c r="C77" s="173" t="str">
        <f>VLOOKUP(B77,Startlist!B:F,2,FALSE)</f>
        <v>E10</v>
      </c>
      <c r="D77" s="174" t="str">
        <f>CONCATENATE(VLOOKUP(B77,Startlist!B:H,3,FALSE)," / ",VLOOKUP(B77,Startlist!B:H,4,FALSE))</f>
        <v>Lembit Soe / Ahto Pihlas</v>
      </c>
      <c r="E77" s="175" t="str">
        <f>VLOOKUP(B77,Startlist!B:F,5,FALSE)</f>
        <v>EST</v>
      </c>
      <c r="F77" s="174" t="str">
        <f>VLOOKUP(B77,Startlist!B:H,7,FALSE)</f>
        <v>Toyota Starlet</v>
      </c>
      <c r="G77" s="174" t="str">
        <f>VLOOKUP(B77,Startlist!B:H,6,FALSE)</f>
        <v>Sar-Tech Motorsport</v>
      </c>
      <c r="H77" s="277" t="s">
        <v>586</v>
      </c>
    </row>
    <row r="78" spans="1:8" ht="15" customHeight="1">
      <c r="A78" s="180"/>
      <c r="B78" s="141">
        <v>36</v>
      </c>
      <c r="C78" s="173" t="str">
        <f>VLOOKUP(B78,Startlist!B:F,2,FALSE)</f>
        <v>A6</v>
      </c>
      <c r="D78" s="174" t="str">
        <f>CONCATENATE(VLOOKUP(B78,Startlist!B:H,3,FALSE)," / ",VLOOKUP(B78,Startlist!B:H,4,FALSE))</f>
        <v>Rasmus Uustulnd / Imre Kuusk</v>
      </c>
      <c r="E78" s="175" t="str">
        <f>VLOOKUP(B78,Startlist!B:F,5,FALSE)</f>
        <v>EST</v>
      </c>
      <c r="F78" s="174" t="str">
        <f>VLOOKUP(B78,Startlist!B:H,7,FALSE)</f>
        <v>Ford Fiesta R2</v>
      </c>
      <c r="G78" s="174" t="str">
        <f>VLOOKUP(B78,Startlist!B:H,6,FALSE)</f>
        <v>OT Racing</v>
      </c>
      <c r="H78" s="277" t="s">
        <v>586</v>
      </c>
    </row>
    <row r="79" spans="1:8" ht="15" customHeight="1">
      <c r="A79" s="180"/>
      <c r="B79" s="141">
        <v>41</v>
      </c>
      <c r="C79" s="173" t="str">
        <f>VLOOKUP(B79,Startlist!B:F,2,FALSE)</f>
        <v>E11</v>
      </c>
      <c r="D79" s="174" t="str">
        <f>CONCATENATE(VLOOKUP(B79,Startlist!B:H,3,FALSE)," / ",VLOOKUP(B79,Startlist!B:H,4,FALSE))</f>
        <v>Argo Kuutok / Mart Bergmann</v>
      </c>
      <c r="E79" s="175" t="str">
        <f>VLOOKUP(B79,Startlist!B:F,5,FALSE)</f>
        <v>EST</v>
      </c>
      <c r="F79" s="174" t="str">
        <f>VLOOKUP(B79,Startlist!B:H,7,FALSE)</f>
        <v>BMW M3</v>
      </c>
      <c r="G79" s="174" t="str">
        <f>VLOOKUP(B79,Startlist!B:H,6,FALSE)</f>
        <v>LaitseRallyPark</v>
      </c>
      <c r="H79" s="277" t="s">
        <v>586</v>
      </c>
    </row>
    <row r="80" spans="1:8" ht="15" customHeight="1">
      <c r="A80" s="180"/>
      <c r="B80" s="141">
        <v>46</v>
      </c>
      <c r="C80" s="173" t="str">
        <f>VLOOKUP(B80,Startlist!B:F,2,FALSE)</f>
        <v>A8</v>
      </c>
      <c r="D80" s="174" t="str">
        <f>CONCATENATE(VLOOKUP(B80,Startlist!B:H,3,FALSE)," / ",VLOOKUP(B80,Startlist!B:H,4,FALSE))</f>
        <v>Rünno Ubinhain / Riho Tenveld</v>
      </c>
      <c r="E80" s="175" t="str">
        <f>VLOOKUP(B80,Startlist!B:F,5,FALSE)</f>
        <v>EST</v>
      </c>
      <c r="F80" s="174" t="str">
        <f>VLOOKUP(B80,Startlist!B:H,7,FALSE)</f>
        <v>Subaru Impreza STI</v>
      </c>
      <c r="G80" s="174" t="str">
        <f>VLOOKUP(B80,Startlist!B:H,6,FALSE)</f>
        <v>LaitseRallyPark</v>
      </c>
      <c r="H80" s="277" t="s">
        <v>586</v>
      </c>
    </row>
    <row r="81" spans="1:8" ht="15" customHeight="1">
      <c r="A81" s="180"/>
      <c r="B81" s="141">
        <v>48</v>
      </c>
      <c r="C81" s="173" t="str">
        <f>VLOOKUP(B81,Startlist!B:F,2,FALSE)</f>
        <v>E12</v>
      </c>
      <c r="D81" s="174" t="str">
        <f>CONCATENATE(VLOOKUP(B81,Startlist!B:H,3,FALSE)," / ",VLOOKUP(B81,Startlist!B:H,4,FALSE))</f>
        <v>Aivars Berzins / Maris Seflers</v>
      </c>
      <c r="E81" s="175" t="str">
        <f>VLOOKUP(B81,Startlist!B:F,5,FALSE)</f>
        <v>LAT</v>
      </c>
      <c r="F81" s="174" t="str">
        <f>VLOOKUP(B81,Startlist!B:H,7,FALSE)</f>
        <v>Mitsubishi Lancer Evo 8</v>
      </c>
      <c r="G81" s="174" t="str">
        <f>VLOOKUP(B81,Startlist!B:H,6,FALSE)</f>
        <v>Maris Seflers</v>
      </c>
      <c r="H81" s="277" t="s">
        <v>586</v>
      </c>
    </row>
    <row r="82" spans="1:8" ht="15" customHeight="1">
      <c r="A82" s="180"/>
      <c r="B82" s="141">
        <v>53</v>
      </c>
      <c r="C82" s="173" t="str">
        <f>VLOOKUP(B82,Startlist!B:F,2,FALSE)</f>
        <v>N3</v>
      </c>
      <c r="D82" s="174" t="str">
        <f>CONCATENATE(VLOOKUP(B82,Startlist!B:H,3,FALSE)," / ",VLOOKUP(B82,Startlist!B:H,4,FALSE))</f>
        <v>Tanel Müürsepp / Neeme Järvpōld</v>
      </c>
      <c r="E82" s="175" t="str">
        <f>VLOOKUP(B82,Startlist!B:F,5,FALSE)</f>
        <v>EST</v>
      </c>
      <c r="F82" s="174" t="str">
        <f>VLOOKUP(B82,Startlist!B:H,7,FALSE)</f>
        <v>Honda Civic Type-R</v>
      </c>
      <c r="G82" s="174" t="str">
        <f>VLOOKUP(B82,Startlist!B:H,6,FALSE)</f>
        <v>G.M.Racing SK</v>
      </c>
      <c r="H82" s="277" t="s">
        <v>586</v>
      </c>
    </row>
    <row r="83" spans="1:8" ht="15" customHeight="1">
      <c r="A83" s="180"/>
      <c r="B83" s="141">
        <v>55</v>
      </c>
      <c r="C83" s="173" t="str">
        <f>VLOOKUP(B83,Startlist!B:F,2,FALSE)</f>
        <v>E10</v>
      </c>
      <c r="D83" s="174" t="str">
        <f>CONCATENATE(VLOOKUP(B83,Startlist!B:H,3,FALSE)," / ",VLOOKUP(B83,Startlist!B:H,4,FALSE))</f>
        <v>Rando Turja / Ain Sepp</v>
      </c>
      <c r="E83" s="175" t="str">
        <f>VLOOKUP(B83,Startlist!B:F,5,FALSE)</f>
        <v>EST</v>
      </c>
      <c r="F83" s="174" t="str">
        <f>VLOOKUP(B83,Startlist!B:H,7,FALSE)</f>
        <v>Lada VFTS</v>
      </c>
      <c r="G83" s="174" t="str">
        <f>VLOOKUP(B83,Startlist!B:H,6,FALSE)</f>
        <v>Sar-Tech Motorsport</v>
      </c>
      <c r="H83" s="277" t="s">
        <v>586</v>
      </c>
    </row>
    <row r="84" spans="1:8" ht="15" customHeight="1">
      <c r="A84" s="180"/>
      <c r="B84" s="141">
        <v>64</v>
      </c>
      <c r="C84" s="173" t="str">
        <f>VLOOKUP(B84,Startlist!B:F,2,FALSE)</f>
        <v>E10</v>
      </c>
      <c r="D84" s="174" t="str">
        <f>CONCATENATE(VLOOKUP(B84,Startlist!B:H,3,FALSE)," / ",VLOOKUP(B84,Startlist!B:H,4,FALSE))</f>
        <v>Taavo Tigane / Eero Viljus</v>
      </c>
      <c r="E84" s="175" t="str">
        <f>VLOOKUP(B84,Startlist!B:F,5,FALSE)</f>
        <v>EST</v>
      </c>
      <c r="F84" s="174" t="str">
        <f>VLOOKUP(B84,Startlist!B:H,7,FALSE)</f>
        <v>Nissan Sunny</v>
      </c>
      <c r="G84" s="174" t="str">
        <f>VLOOKUP(B84,Startlist!B:H,6,FALSE)</f>
        <v>RS Racing Team</v>
      </c>
      <c r="H84" s="277" t="s">
        <v>586</v>
      </c>
    </row>
    <row r="85" spans="1:8" ht="15" customHeight="1">
      <c r="A85" s="180"/>
      <c r="B85" s="141">
        <v>70</v>
      </c>
      <c r="C85" s="173" t="str">
        <f>VLOOKUP(B85,Startlist!B:F,2,FALSE)</f>
        <v>E10</v>
      </c>
      <c r="D85" s="174" t="str">
        <f>CONCATENATE(VLOOKUP(B85,Startlist!B:H,3,FALSE)," / ",VLOOKUP(B85,Startlist!B:H,4,FALSE))</f>
        <v>Simo Saar / Janek Tamm</v>
      </c>
      <c r="E85" s="175" t="str">
        <f>VLOOKUP(B85,Startlist!B:F,5,FALSE)</f>
        <v>EST</v>
      </c>
      <c r="F85" s="174" t="str">
        <f>VLOOKUP(B85,Startlist!B:H,7,FALSE)</f>
        <v>Renault Clio</v>
      </c>
      <c r="G85" s="174" t="str">
        <f>VLOOKUP(B85,Startlist!B:H,6,FALSE)</f>
        <v>PSC Motorsport</v>
      </c>
      <c r="H85" s="277" t="s">
        <v>586</v>
      </c>
    </row>
    <row r="86" spans="1:8" ht="15" customHeight="1">
      <c r="A86" s="180"/>
      <c r="B86" s="141">
        <v>71</v>
      </c>
      <c r="C86" s="173" t="str">
        <f>VLOOKUP(B86,Startlist!B:F,2,FALSE)</f>
        <v>E10</v>
      </c>
      <c r="D86" s="174" t="str">
        <f>CONCATENATE(VLOOKUP(B86,Startlist!B:H,3,FALSE)," / ",VLOOKUP(B86,Startlist!B:H,4,FALSE))</f>
        <v>Karl Tarrend / Martin Meltsov</v>
      </c>
      <c r="E86" s="175" t="str">
        <f>VLOOKUP(B86,Startlist!B:F,5,FALSE)</f>
        <v>EST</v>
      </c>
      <c r="F86" s="174" t="str">
        <f>VLOOKUP(B86,Startlist!B:H,7,FALSE)</f>
        <v>Renault Clio</v>
      </c>
      <c r="G86" s="174" t="str">
        <f>VLOOKUP(B86,Startlist!B:H,6,FALSE)</f>
        <v>G.M.Racing SK</v>
      </c>
      <c r="H86" s="277" t="s">
        <v>586</v>
      </c>
    </row>
    <row r="87" spans="1:8" ht="15" customHeight="1">
      <c r="A87" s="180"/>
      <c r="B87" s="141">
        <v>72</v>
      </c>
      <c r="C87" s="173" t="str">
        <f>VLOOKUP(B87,Startlist!B:F,2,FALSE)</f>
        <v>E11</v>
      </c>
      <c r="D87" s="174" t="str">
        <f>CONCATENATE(VLOOKUP(B87,Startlist!B:H,3,FALSE)," / ",VLOOKUP(B87,Startlist!B:H,4,FALSE))</f>
        <v>Esa Uski / Jouni Jäkkilä</v>
      </c>
      <c r="E87" s="175" t="str">
        <f>VLOOKUP(B87,Startlist!B:F,5,FALSE)</f>
        <v>FIN</v>
      </c>
      <c r="F87" s="174" t="str">
        <f>VLOOKUP(B87,Startlist!B:H,7,FALSE)</f>
        <v>BMW 325</v>
      </c>
      <c r="G87" s="174" t="str">
        <f>VLOOKUP(B87,Startlist!B:H,6,FALSE)</f>
        <v>Esa Uski</v>
      </c>
      <c r="H87" s="277" t="s">
        <v>586</v>
      </c>
    </row>
    <row r="88" spans="1:8" ht="15" customHeight="1">
      <c r="A88" s="180"/>
      <c r="B88" s="141">
        <v>75</v>
      </c>
      <c r="C88" s="173" t="str">
        <f>VLOOKUP(B88,Startlist!B:F,2,FALSE)</f>
        <v>E10</v>
      </c>
      <c r="D88" s="174" t="str">
        <f>CONCATENATE(VLOOKUP(B88,Startlist!B:H,3,FALSE)," / ",VLOOKUP(B88,Startlist!B:H,4,FALSE))</f>
        <v>Ronald Jürgenson / Janek Ojala</v>
      </c>
      <c r="E88" s="175" t="str">
        <f>VLOOKUP(B88,Startlist!B:F,5,FALSE)</f>
        <v>EST</v>
      </c>
      <c r="F88" s="174" t="str">
        <f>VLOOKUP(B88,Startlist!B:H,7,FALSE)</f>
        <v>Peugeot 205 GTI</v>
      </c>
      <c r="G88" s="174" t="str">
        <f>VLOOKUP(B88,Startlist!B:H,6,FALSE)</f>
        <v>Yellow Racing</v>
      </c>
      <c r="H88" s="277" t="s">
        <v>586</v>
      </c>
    </row>
    <row r="89" spans="1:8" ht="15" customHeight="1">
      <c r="A89" s="180"/>
      <c r="B89" s="141">
        <v>79</v>
      </c>
      <c r="C89" s="173" t="str">
        <f>VLOOKUP(B89,Startlist!B:F,2,FALSE)</f>
        <v>E10</v>
      </c>
      <c r="D89" s="174" t="str">
        <f>CONCATENATE(VLOOKUP(B89,Startlist!B:H,3,FALSE)," / ",VLOOKUP(B89,Startlist!B:H,4,FALSE))</f>
        <v>Margus Sarja / Taavi Audova</v>
      </c>
      <c r="E89" s="175" t="str">
        <f>VLOOKUP(B89,Startlist!B:F,5,FALSE)</f>
        <v>EST</v>
      </c>
      <c r="F89" s="174" t="str">
        <f>VLOOKUP(B89,Startlist!B:H,7,FALSE)</f>
        <v>VW Golf</v>
      </c>
      <c r="G89" s="174" t="str">
        <f>VLOOKUP(B89,Startlist!B:H,6,FALSE)</f>
        <v>G.M.Racing SK</v>
      </c>
      <c r="H89" s="277" t="s">
        <v>586</v>
      </c>
    </row>
    <row r="90" spans="1:8" ht="15" customHeight="1">
      <c r="A90" s="180"/>
      <c r="B90" s="141">
        <v>80</v>
      </c>
      <c r="C90" s="173" t="str">
        <f>VLOOKUP(B90,Startlist!B:F,2,FALSE)</f>
        <v>E10</v>
      </c>
      <c r="D90" s="174" t="str">
        <f>CONCATENATE(VLOOKUP(B90,Startlist!B:H,3,FALSE)," / ",VLOOKUP(B90,Startlist!B:H,4,FALSE))</f>
        <v>Einar Soe / Tarmo Kaseorg</v>
      </c>
      <c r="E90" s="175" t="str">
        <f>VLOOKUP(B90,Startlist!B:F,5,FALSE)</f>
        <v>EST</v>
      </c>
      <c r="F90" s="174" t="str">
        <f>VLOOKUP(B90,Startlist!B:H,7,FALSE)</f>
        <v>Toyota Starlet</v>
      </c>
      <c r="G90" s="174" t="str">
        <f>VLOOKUP(B90,Startlist!B:H,6,FALSE)</f>
        <v>Sar-Tech Motorsport</v>
      </c>
      <c r="H90" s="277" t="s">
        <v>586</v>
      </c>
    </row>
    <row r="91" spans="1:8" ht="15" customHeight="1">
      <c r="A91" s="180"/>
      <c r="B91" s="141">
        <v>86</v>
      </c>
      <c r="C91" s="173" t="str">
        <f>VLOOKUP(B91,Startlist!B:F,2,FALSE)</f>
        <v>E10</v>
      </c>
      <c r="D91" s="174" t="str">
        <f>CONCATENATE(VLOOKUP(B91,Startlist!B:H,3,FALSE)," / ",VLOOKUP(B91,Startlist!B:H,4,FALSE))</f>
        <v>Harri Rodendau / Aivo Rahu</v>
      </c>
      <c r="E91" s="175" t="str">
        <f>VLOOKUP(B91,Startlist!B:F,5,FALSE)</f>
        <v>EST</v>
      </c>
      <c r="F91" s="174" t="str">
        <f>VLOOKUP(B91,Startlist!B:H,7,FALSE)</f>
        <v>Ford Escort MK2</v>
      </c>
      <c r="G91" s="174" t="str">
        <f>VLOOKUP(B91,Startlist!B:H,6,FALSE)</f>
        <v>OMP Motorsport</v>
      </c>
      <c r="H91" s="277" t="s">
        <v>586</v>
      </c>
    </row>
    <row r="92" spans="1:8" ht="15" customHeight="1">
      <c r="A92" s="180"/>
      <c r="B92" s="141">
        <v>87</v>
      </c>
      <c r="C92" s="173" t="str">
        <f>VLOOKUP(B92,Startlist!B:F,2,FALSE)</f>
        <v>E9</v>
      </c>
      <c r="D92" s="174" t="str">
        <f>CONCATENATE(VLOOKUP(B92,Startlist!B:H,3,FALSE)," / ",VLOOKUP(B92,Startlist!B:H,4,FALSE))</f>
        <v>Henri Franke / Alain Sivous</v>
      </c>
      <c r="E92" s="175" t="str">
        <f>VLOOKUP(B92,Startlist!B:F,5,FALSE)</f>
        <v>EST</v>
      </c>
      <c r="F92" s="174" t="str">
        <f>VLOOKUP(B92,Startlist!B:H,7,FALSE)</f>
        <v>Suzuki Baleno</v>
      </c>
      <c r="G92" s="174" t="str">
        <f>VLOOKUP(B92,Startlist!B:H,6,FALSE)</f>
        <v>ECOM Motorsport</v>
      </c>
      <c r="H92" s="277" t="s">
        <v>586</v>
      </c>
    </row>
    <row r="93" spans="1:8" ht="15" customHeight="1">
      <c r="A93" s="180"/>
      <c r="B93" s="141">
        <v>90</v>
      </c>
      <c r="C93" s="173" t="str">
        <f>VLOOKUP(B93,Startlist!B:F,2,FALSE)</f>
        <v>E9</v>
      </c>
      <c r="D93" s="174" t="str">
        <f>CONCATENATE(VLOOKUP(B93,Startlist!B:H,3,FALSE)," / ",VLOOKUP(B93,Startlist!B:H,4,FALSE))</f>
        <v>Janek Jelle / Vaido Tali</v>
      </c>
      <c r="E93" s="175" t="str">
        <f>VLOOKUP(B93,Startlist!B:F,5,FALSE)</f>
        <v>EST</v>
      </c>
      <c r="F93" s="174" t="str">
        <f>VLOOKUP(B93,Startlist!B:H,7,FALSE)</f>
        <v>Lada 2105</v>
      </c>
      <c r="G93" s="174" t="str">
        <f>VLOOKUP(B93,Startlist!B:H,6,FALSE)</f>
        <v>Tamsalu AMK</v>
      </c>
      <c r="H93" s="277" t="s">
        <v>586</v>
      </c>
    </row>
    <row r="94" spans="1:8" ht="15" customHeight="1">
      <c r="A94" s="180"/>
      <c r="B94" s="141">
        <v>91</v>
      </c>
      <c r="C94" s="173" t="str">
        <f>VLOOKUP(B94,Startlist!B:F,2,FALSE)</f>
        <v>E10</v>
      </c>
      <c r="D94" s="174" t="str">
        <f>CONCATENATE(VLOOKUP(B94,Startlist!B:H,3,FALSE)," / ",VLOOKUP(B94,Startlist!B:H,4,FALSE))</f>
        <v>Martin Vatter / Erik Sher</v>
      </c>
      <c r="E94" s="175" t="str">
        <f>VLOOKUP(B94,Startlist!B:F,5,FALSE)</f>
        <v>EST</v>
      </c>
      <c r="F94" s="174" t="str">
        <f>VLOOKUP(B94,Startlist!B:H,7,FALSE)</f>
        <v>Mitsubishi Colt</v>
      </c>
      <c r="G94" s="174" t="str">
        <f>VLOOKUP(B94,Startlist!B:H,6,FALSE)</f>
        <v>AMK Ligur Racing</v>
      </c>
      <c r="H94" s="277" t="s">
        <v>586</v>
      </c>
    </row>
    <row r="95" spans="1:8" ht="15" customHeight="1">
      <c r="A95" s="180"/>
      <c r="B95" s="141">
        <v>93</v>
      </c>
      <c r="C95" s="173" t="str">
        <f>VLOOKUP(B95,Startlist!B:F,2,FALSE)</f>
        <v>E9</v>
      </c>
      <c r="D95" s="174" t="str">
        <f>CONCATENATE(VLOOKUP(B95,Startlist!B:H,3,FALSE)," / ",VLOOKUP(B95,Startlist!B:H,4,FALSE))</f>
        <v>Indrek Irs / Arvo Liimann</v>
      </c>
      <c r="E95" s="175" t="str">
        <f>VLOOKUP(B95,Startlist!B:F,5,FALSE)</f>
        <v>EST</v>
      </c>
      <c r="F95" s="174" t="str">
        <f>VLOOKUP(B95,Startlist!B:H,7,FALSE)</f>
        <v>AZLK 2140</v>
      </c>
      <c r="G95" s="174" t="str">
        <f>VLOOKUP(B95,Startlist!B:H,6,FALSE)</f>
        <v>SK Villu</v>
      </c>
      <c r="H95" s="277" t="s">
        <v>586</v>
      </c>
    </row>
    <row r="96" spans="1:8" ht="15" customHeight="1">
      <c r="A96" s="180"/>
      <c r="B96" s="141">
        <v>95</v>
      </c>
      <c r="C96" s="173" t="str">
        <f>VLOOKUP(B96,Startlist!B:F,2,FALSE)</f>
        <v>E13</v>
      </c>
      <c r="D96" s="174" t="str">
        <f>CONCATENATE(VLOOKUP(B96,Startlist!B:H,3,FALSE)," / ",VLOOKUP(B96,Startlist!B:H,4,FALSE))</f>
        <v>Kristo Laadre / Priit Pilden</v>
      </c>
      <c r="E96" s="175" t="str">
        <f>VLOOKUP(B96,Startlist!B:F,5,FALSE)</f>
        <v>EST</v>
      </c>
      <c r="F96" s="174" t="str">
        <f>VLOOKUP(B96,Startlist!B:H,7,FALSE)</f>
        <v>Gaz 51</v>
      </c>
      <c r="G96" s="174" t="str">
        <f>VLOOKUP(B96,Startlist!B:H,6,FALSE)</f>
        <v>GAZ Ralliklubi</v>
      </c>
      <c r="H96" s="277" t="s">
        <v>586</v>
      </c>
    </row>
    <row r="97" spans="1:8" ht="15" customHeight="1">
      <c r="A97" s="180"/>
      <c r="B97" s="141">
        <v>96</v>
      </c>
      <c r="C97" s="173" t="str">
        <f>VLOOKUP(B97,Startlist!B:F,2,FALSE)</f>
        <v>E13</v>
      </c>
      <c r="D97" s="174" t="str">
        <f>CONCATENATE(VLOOKUP(B97,Startlist!B:H,3,FALSE)," / ",VLOOKUP(B97,Startlist!B:H,4,FALSE))</f>
        <v>Kaido Vilu / Andrus Markson</v>
      </c>
      <c r="E97" s="175" t="str">
        <f>VLOOKUP(B97,Startlist!B:F,5,FALSE)</f>
        <v>EST</v>
      </c>
      <c r="F97" s="174" t="str">
        <f>VLOOKUP(B97,Startlist!B:H,7,FALSE)</f>
        <v>Gaz 51A</v>
      </c>
      <c r="G97" s="174" t="str">
        <f>VLOOKUP(B97,Startlist!B:H,6,FALSE)</f>
        <v>GAZ Ralliklubi</v>
      </c>
      <c r="H97" s="277" t="s">
        <v>586</v>
      </c>
    </row>
    <row r="98" spans="1:8" ht="15" customHeight="1">
      <c r="A98" s="180"/>
      <c r="B98" s="141">
        <v>97</v>
      </c>
      <c r="C98" s="173" t="str">
        <f>VLOOKUP(B98,Startlist!B:F,2,FALSE)</f>
        <v>E13</v>
      </c>
      <c r="D98" s="174" t="str">
        <f>CONCATENATE(VLOOKUP(B98,Startlist!B:H,3,FALSE)," / ",VLOOKUP(B98,Startlist!B:H,4,FALSE))</f>
        <v>Veiko Liukanen / Toivo Liukanen</v>
      </c>
      <c r="E98" s="175" t="str">
        <f>VLOOKUP(B98,Startlist!B:F,5,FALSE)</f>
        <v>EST</v>
      </c>
      <c r="F98" s="174" t="str">
        <f>VLOOKUP(B98,Startlist!B:H,7,FALSE)</f>
        <v>Gaz 51/53</v>
      </c>
      <c r="G98" s="174" t="str">
        <f>VLOOKUP(B98,Startlist!B:H,6,FALSE)</f>
        <v>GAZ Ralliklubi</v>
      </c>
      <c r="H98" s="277" t="s">
        <v>586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9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48" customWidth="1"/>
  </cols>
  <sheetData>
    <row r="1" spans="1:12" ht="18">
      <c r="A1" s="122"/>
      <c r="B1" s="106"/>
      <c r="C1" s="106"/>
      <c r="D1" s="106"/>
      <c r="E1" s="217" t="s">
        <v>638</v>
      </c>
      <c r="F1" s="201"/>
      <c r="G1" s="201"/>
      <c r="H1" s="201"/>
      <c r="I1" s="201"/>
      <c r="J1" s="201"/>
      <c r="K1" s="201"/>
      <c r="L1" s="201"/>
    </row>
    <row r="2" spans="1:8" ht="15" customHeight="1">
      <c r="A2" s="122"/>
      <c r="B2" s="287"/>
      <c r="C2" s="123"/>
      <c r="D2" s="106"/>
      <c r="E2" s="108" t="str">
        <f>Startlist!$F2</f>
        <v>30. Tallinna Rally 2013</v>
      </c>
      <c r="F2" s="106"/>
      <c r="G2" s="106"/>
      <c r="H2" s="153"/>
    </row>
    <row r="3" spans="1:8" ht="15">
      <c r="A3" s="122"/>
      <c r="B3" s="287"/>
      <c r="C3" s="123"/>
      <c r="D3" s="106"/>
      <c r="E3" s="107" t="str">
        <f>Startlist!$F3</f>
        <v>MAY 10 - 11, 2013</v>
      </c>
      <c r="F3" s="106"/>
      <c r="G3" s="106"/>
      <c r="H3" s="153"/>
    </row>
    <row r="4" spans="1:8" ht="15">
      <c r="A4" s="122"/>
      <c r="B4" s="287"/>
      <c r="C4" s="123"/>
      <c r="D4" s="106"/>
      <c r="E4" s="107" t="str">
        <f>Startlist!$F4</f>
        <v>Harjumaa</v>
      </c>
      <c r="F4" s="106"/>
      <c r="G4" s="106"/>
      <c r="H4" s="153"/>
    </row>
    <row r="5" spans="1:8" ht="15" customHeight="1">
      <c r="A5" s="122"/>
      <c r="B5" s="106"/>
      <c r="C5" s="123"/>
      <c r="D5" s="106"/>
      <c r="E5" s="106"/>
      <c r="F5" s="106"/>
      <c r="G5" s="106"/>
      <c r="H5" s="153"/>
    </row>
    <row r="6" spans="1:8" ht="15.75" customHeight="1">
      <c r="A6" s="122"/>
      <c r="B6" s="226" t="s">
        <v>641</v>
      </c>
      <c r="C6" s="288"/>
      <c r="D6" s="106"/>
      <c r="E6" s="106"/>
      <c r="F6" s="106"/>
      <c r="G6" s="106"/>
      <c r="H6" s="213"/>
    </row>
    <row r="7" spans="2:8" ht="12.75">
      <c r="B7" s="283" t="s">
        <v>653</v>
      </c>
      <c r="C7" s="5" t="s">
        <v>634</v>
      </c>
      <c r="D7" s="284" t="s">
        <v>635</v>
      </c>
      <c r="E7" s="5"/>
      <c r="F7" s="7" t="s">
        <v>650</v>
      </c>
      <c r="G7" s="6" t="s">
        <v>649</v>
      </c>
      <c r="H7" s="285" t="s">
        <v>642</v>
      </c>
    </row>
    <row r="8" spans="1:8" ht="15" customHeight="1">
      <c r="A8" s="180">
        <v>1</v>
      </c>
      <c r="B8" s="282">
        <v>2</v>
      </c>
      <c r="C8" s="278" t="str">
        <f>VLOOKUP(B8,Startlist!B:F,2,FALSE)</f>
        <v>A8</v>
      </c>
      <c r="D8" s="279" t="str">
        <f>CONCATENATE(VLOOKUP(B8,Startlist!B:H,3,FALSE)," / ",VLOOKUP(B8,Startlist!B:H,4,FALSE))</f>
        <v>Georg Gross / Raigo Mōlder</v>
      </c>
      <c r="E8" s="280" t="str">
        <f>VLOOKUP(B8,Startlist!B:F,5,FALSE)</f>
        <v>EST</v>
      </c>
      <c r="F8" s="279" t="str">
        <f>VLOOKUP(B8,Startlist!B:H,7,FALSE)</f>
        <v>Ford Focus WRC</v>
      </c>
      <c r="G8" s="279" t="str">
        <f>VLOOKUP(B8,Startlist!B:H,6,FALSE)</f>
        <v>OT Racing</v>
      </c>
      <c r="H8" s="281" t="str">
        <f>VLOOKUP(B8,Results!B:Q,16,FALSE)</f>
        <v>44.13,7</v>
      </c>
    </row>
    <row r="9" spans="1:8" ht="15" customHeight="1">
      <c r="A9" s="180">
        <f aca="true" t="shared" si="0" ref="A9:A56">A8+1</f>
        <v>2</v>
      </c>
      <c r="B9" s="282">
        <v>1</v>
      </c>
      <c r="C9" s="278" t="str">
        <f>VLOOKUP(B9,Startlist!B:F,2,FALSE)</f>
        <v>N4</v>
      </c>
      <c r="D9" s="279" t="str">
        <f>CONCATENATE(VLOOKUP(B9,Startlist!B:H,3,FALSE)," / ",VLOOKUP(B9,Startlist!B:H,4,FALSE))</f>
        <v>Ott Tänak / Martin Järveoja</v>
      </c>
      <c r="E9" s="280" t="str">
        <f>VLOOKUP(B9,Startlist!B:F,5,FALSE)</f>
        <v>EST</v>
      </c>
      <c r="F9" s="279" t="str">
        <f>VLOOKUP(B9,Startlist!B:H,7,FALSE)</f>
        <v>Subaru Impreza</v>
      </c>
      <c r="G9" s="279" t="str">
        <f>VLOOKUP(B9,Startlist!B:H,6,FALSE)</f>
        <v>OT Racing</v>
      </c>
      <c r="H9" s="281" t="str">
        <f>VLOOKUP(B9,Results!B:Q,16,FALSE)</f>
        <v>44.23,5</v>
      </c>
    </row>
    <row r="10" spans="1:8" ht="15" customHeight="1">
      <c r="A10" s="180">
        <f t="shared" si="0"/>
        <v>3</v>
      </c>
      <c r="B10" s="282">
        <v>3</v>
      </c>
      <c r="C10" s="278" t="str">
        <f>VLOOKUP(B10,Startlist!B:F,2,FALSE)</f>
        <v>N4</v>
      </c>
      <c r="D10" s="279" t="str">
        <f>CONCATENATE(VLOOKUP(B10,Startlist!B:H,3,FALSE)," / ",VLOOKUP(B10,Startlist!B:H,4,FALSE))</f>
        <v>Alexey Lukyanuk / Alexey Arnautov</v>
      </c>
      <c r="E10" s="280" t="str">
        <f>VLOOKUP(B10,Startlist!B:F,5,FALSE)</f>
        <v>RUS</v>
      </c>
      <c r="F10" s="279" t="str">
        <f>VLOOKUP(B10,Startlist!B:H,7,FALSE)</f>
        <v>Mitsubishi Lancer Evo 10</v>
      </c>
      <c r="G10" s="279" t="str">
        <f>VLOOKUP(B10,Startlist!B:H,6,FALSE)</f>
        <v>ASRT</v>
      </c>
      <c r="H10" s="281" t="str">
        <f>VLOOKUP(B10,Results!B:Q,16,FALSE)</f>
        <v>44.24,1</v>
      </c>
    </row>
    <row r="11" spans="1:8" ht="15" customHeight="1">
      <c r="A11" s="180">
        <f t="shared" si="0"/>
        <v>4</v>
      </c>
      <c r="B11" s="282">
        <v>7</v>
      </c>
      <c r="C11" s="278" t="str">
        <f>VLOOKUP(B11,Startlist!B:F,2,FALSE)</f>
        <v>N4</v>
      </c>
      <c r="D11" s="279" t="str">
        <f>CONCATENATE(VLOOKUP(B11,Startlist!B:H,3,FALSE)," / ",VLOOKUP(B11,Startlist!B:H,4,FALSE))</f>
        <v>Rainer Aus / Simo Koskinen</v>
      </c>
      <c r="E11" s="280" t="str">
        <f>VLOOKUP(B11,Startlist!B:F,5,FALSE)</f>
        <v>EST</v>
      </c>
      <c r="F11" s="279" t="str">
        <f>VLOOKUP(B11,Startlist!B:H,7,FALSE)</f>
        <v>Mitsubishi Lancer Evo 9</v>
      </c>
      <c r="G11" s="279" t="str">
        <f>VLOOKUP(B11,Startlist!B:H,6,FALSE)</f>
        <v>Carglass Rally Team</v>
      </c>
      <c r="H11" s="281" t="str">
        <f>VLOOKUP(B11,Results!B:Q,16,FALSE)</f>
        <v>44.54,3</v>
      </c>
    </row>
    <row r="12" spans="1:8" ht="15" customHeight="1">
      <c r="A12" s="180">
        <f t="shared" si="0"/>
        <v>5</v>
      </c>
      <c r="B12" s="282">
        <v>4</v>
      </c>
      <c r="C12" s="278" t="str">
        <f>VLOOKUP(B12,Startlist!B:F,2,FALSE)</f>
        <v>N4</v>
      </c>
      <c r="D12" s="279" t="str">
        <f>CONCATENATE(VLOOKUP(B12,Startlist!B:H,3,FALSE)," / ",VLOOKUP(B12,Startlist!B:H,4,FALSE))</f>
        <v>Timmu Kōrge / Erki Pints</v>
      </c>
      <c r="E12" s="280" t="str">
        <f>VLOOKUP(B12,Startlist!B:F,5,FALSE)</f>
        <v>EST</v>
      </c>
      <c r="F12" s="279" t="str">
        <f>VLOOKUP(B12,Startlist!B:H,7,FALSE)</f>
        <v>Mitsubishi Lancer Evo 9</v>
      </c>
      <c r="G12" s="279" t="str">
        <f>VLOOKUP(B12,Startlist!B:H,6,FALSE)</f>
        <v>MM-Motorsport</v>
      </c>
      <c r="H12" s="281" t="str">
        <f>VLOOKUP(B12,Results!B:Q,16,FALSE)</f>
        <v>45.11,1</v>
      </c>
    </row>
    <row r="13" spans="1:8" ht="15" customHeight="1">
      <c r="A13" s="180">
        <f t="shared" si="0"/>
        <v>6</v>
      </c>
      <c r="B13" s="282">
        <v>6</v>
      </c>
      <c r="C13" s="278" t="str">
        <f>VLOOKUP(B13,Startlist!B:F,2,FALSE)</f>
        <v>N4</v>
      </c>
      <c r="D13" s="279" t="str">
        <f>CONCATENATE(VLOOKUP(B13,Startlist!B:H,3,FALSE)," / ",VLOOKUP(B13,Startlist!B:H,4,FALSE))</f>
        <v>Raul Jeets / Andrus Toom</v>
      </c>
      <c r="E13" s="280" t="str">
        <f>VLOOKUP(B13,Startlist!B:F,5,FALSE)</f>
        <v>EST</v>
      </c>
      <c r="F13" s="279" t="str">
        <f>VLOOKUP(B13,Startlist!B:H,7,FALSE)</f>
        <v>Mitsubishi Lancer Evo 10</v>
      </c>
      <c r="G13" s="279" t="str">
        <f>VLOOKUP(B13,Startlist!B:H,6,FALSE)</f>
        <v>OT Racing</v>
      </c>
      <c r="H13" s="281" t="str">
        <f>VLOOKUP(B13,Results!B:Q,16,FALSE)</f>
        <v>45.42,3</v>
      </c>
    </row>
    <row r="14" spans="1:8" ht="15" customHeight="1">
      <c r="A14" s="180">
        <f t="shared" si="0"/>
        <v>7</v>
      </c>
      <c r="B14" s="282">
        <v>11</v>
      </c>
      <c r="C14" s="278" t="str">
        <f>VLOOKUP(B14,Startlist!B:F,2,FALSE)</f>
        <v>N4</v>
      </c>
      <c r="D14" s="279" t="str">
        <f>CONCATENATE(VLOOKUP(B14,Startlist!B:H,3,FALSE)," / ",VLOOKUP(B14,Startlist!B:H,4,FALSE))</f>
        <v>Markus Abram / Rein Jōessar</v>
      </c>
      <c r="E14" s="280" t="str">
        <f>VLOOKUP(B14,Startlist!B:F,5,FALSE)</f>
        <v>EST</v>
      </c>
      <c r="F14" s="279" t="str">
        <f>VLOOKUP(B14,Startlist!B:H,7,FALSE)</f>
        <v>Mitsubishi Lancer Evo 10</v>
      </c>
      <c r="G14" s="279" t="str">
        <f>VLOOKUP(B14,Startlist!B:H,6,FALSE)</f>
        <v>Merkomar Motorsport</v>
      </c>
      <c r="H14" s="281" t="str">
        <f>VLOOKUP(B14,Results!B:Q,16,FALSE)</f>
        <v>46.29,3</v>
      </c>
    </row>
    <row r="15" spans="1:8" ht="15" customHeight="1">
      <c r="A15" s="180">
        <f t="shared" si="0"/>
        <v>8</v>
      </c>
      <c r="B15" s="282">
        <v>17</v>
      </c>
      <c r="C15" s="278" t="str">
        <f>VLOOKUP(B15,Startlist!B:F,2,FALSE)</f>
        <v>A7</v>
      </c>
      <c r="D15" s="279" t="str">
        <f>CONCATENATE(VLOOKUP(B15,Startlist!B:H,3,FALSE)," / ",VLOOKUP(B15,Startlist!B:H,4,FALSE))</f>
        <v>Martin Kangur / Andres Ots</v>
      </c>
      <c r="E15" s="280" t="str">
        <f>VLOOKUP(B15,Startlist!B:F,5,FALSE)</f>
        <v>EST</v>
      </c>
      <c r="F15" s="279" t="str">
        <f>VLOOKUP(B15,Startlist!B:H,7,FALSE)</f>
        <v>Honda Civic Type-R R3</v>
      </c>
      <c r="G15" s="279" t="str">
        <f>VLOOKUP(B15,Startlist!B:H,6,FALSE)</f>
        <v>Martin Kangur</v>
      </c>
      <c r="H15" s="281" t="str">
        <f>VLOOKUP(B15,Results!B:Q,16,FALSE)</f>
        <v>47.11,2</v>
      </c>
    </row>
    <row r="16" spans="1:8" ht="15" customHeight="1">
      <c r="A16" s="180">
        <f t="shared" si="0"/>
        <v>9</v>
      </c>
      <c r="B16" s="282">
        <v>32</v>
      </c>
      <c r="C16" s="278" t="str">
        <f>VLOOKUP(B16,Startlist!B:F,2,FALSE)</f>
        <v>A8</v>
      </c>
      <c r="D16" s="279" t="str">
        <f>CONCATENATE(VLOOKUP(B16,Startlist!B:H,3,FALSE)," / ",VLOOKUP(B16,Startlist!B:H,4,FALSE))</f>
        <v>Allan Ilves / Kristo Tamm</v>
      </c>
      <c r="E16" s="280" t="str">
        <f>VLOOKUP(B16,Startlist!B:F,5,FALSE)</f>
        <v>EST</v>
      </c>
      <c r="F16" s="279" t="str">
        <f>VLOOKUP(B16,Startlist!B:H,7,FALSE)</f>
        <v>Mitsubishi Lancer Evo 8</v>
      </c>
      <c r="G16" s="279" t="str">
        <f>VLOOKUP(B16,Startlist!B:H,6,FALSE)</f>
        <v>Printsport</v>
      </c>
      <c r="H16" s="281" t="str">
        <f>VLOOKUP(B16,Results!B:Q,16,FALSE)</f>
        <v>47.32,7</v>
      </c>
    </row>
    <row r="17" spans="1:8" ht="15" customHeight="1">
      <c r="A17" s="180">
        <f t="shared" si="0"/>
        <v>10</v>
      </c>
      <c r="B17" s="282">
        <v>16</v>
      </c>
      <c r="C17" s="278" t="str">
        <f>VLOOKUP(B17,Startlist!B:F,2,FALSE)</f>
        <v>N4</v>
      </c>
      <c r="D17" s="279" t="str">
        <f>CONCATENATE(VLOOKUP(B17,Startlist!B:H,3,FALSE)," / ",VLOOKUP(B17,Startlist!B:H,4,FALSE))</f>
        <v>Oliver Ojaperv / Jarno Talve</v>
      </c>
      <c r="E17" s="280" t="str">
        <f>VLOOKUP(B17,Startlist!B:F,5,FALSE)</f>
        <v>EST</v>
      </c>
      <c r="F17" s="279" t="str">
        <f>VLOOKUP(B17,Startlist!B:H,7,FALSE)</f>
        <v>Subaru Impreza</v>
      </c>
      <c r="G17" s="279" t="str">
        <f>VLOOKUP(B17,Startlist!B:H,6,FALSE)</f>
        <v>OK TSK</v>
      </c>
      <c r="H17" s="281" t="str">
        <f>VLOOKUP(B17,Results!B:Q,16,FALSE)</f>
        <v>47.52,4</v>
      </c>
    </row>
    <row r="18" spans="1:8" ht="15" customHeight="1">
      <c r="A18" s="180">
        <f t="shared" si="0"/>
        <v>11</v>
      </c>
      <c r="B18" s="282">
        <v>38</v>
      </c>
      <c r="C18" s="278" t="str">
        <f>VLOOKUP(B18,Startlist!B:F,2,FALSE)</f>
        <v>A8</v>
      </c>
      <c r="D18" s="279" t="str">
        <f>CONCATENATE(VLOOKUP(B18,Startlist!B:H,3,FALSE)," / ",VLOOKUP(B18,Startlist!B:H,4,FALSE))</f>
        <v>Henri Raide / Raul Kulgevee</v>
      </c>
      <c r="E18" s="280" t="str">
        <f>VLOOKUP(B18,Startlist!B:F,5,FALSE)</f>
        <v>EST</v>
      </c>
      <c r="F18" s="279" t="str">
        <f>VLOOKUP(B18,Startlist!B:H,7,FALSE)</f>
        <v>Mitsubishi Lancer Evo 7</v>
      </c>
      <c r="G18" s="279" t="str">
        <f>VLOOKUP(B18,Startlist!B:H,6,FALSE)</f>
        <v>OK TSK</v>
      </c>
      <c r="H18" s="281" t="str">
        <f>VLOOKUP(B18,Results!B:Q,16,FALSE)</f>
        <v>47.55,1</v>
      </c>
    </row>
    <row r="19" spans="1:8" ht="15" customHeight="1">
      <c r="A19" s="180">
        <f t="shared" si="0"/>
        <v>12</v>
      </c>
      <c r="B19" s="282">
        <v>33</v>
      </c>
      <c r="C19" s="278" t="str">
        <f>VLOOKUP(B19,Startlist!B:F,2,FALSE)</f>
        <v>A7</v>
      </c>
      <c r="D19" s="279" t="str">
        <f>CONCATENATE(VLOOKUP(B19,Startlist!B:H,3,FALSE)," / ",VLOOKUP(B19,Startlist!B:H,4,FALSE))</f>
        <v>Jussi Kumpumäki / Jani Salo</v>
      </c>
      <c r="E19" s="280" t="str">
        <f>VLOOKUP(B19,Startlist!B:F,5,FALSE)</f>
        <v>FIN</v>
      </c>
      <c r="F19" s="279" t="str">
        <f>VLOOKUP(B19,Startlist!B:H,7,FALSE)</f>
        <v>Citroen DS3 R3T</v>
      </c>
      <c r="G19" s="279" t="str">
        <f>VLOOKUP(B19,Startlist!B:H,6,FALSE)</f>
        <v>Printsport</v>
      </c>
      <c r="H19" s="281" t="str">
        <f>VLOOKUP(B19,Results!B:Q,16,FALSE)</f>
        <v>47.58,6</v>
      </c>
    </row>
    <row r="20" spans="1:8" ht="15" customHeight="1">
      <c r="A20" s="180">
        <f t="shared" si="0"/>
        <v>13</v>
      </c>
      <c r="B20" s="282">
        <v>35</v>
      </c>
      <c r="C20" s="278" t="str">
        <f>VLOOKUP(B20,Startlist!B:F,2,FALSE)</f>
        <v>A8</v>
      </c>
      <c r="D20" s="279" t="str">
        <f>CONCATENATE(VLOOKUP(B20,Startlist!B:H,3,FALSE)," / ",VLOOKUP(B20,Startlist!B:H,4,FALSE))</f>
        <v>Henri Pihel / Urmas Roosimaa</v>
      </c>
      <c r="E20" s="280" t="str">
        <f>VLOOKUP(B20,Startlist!B:F,5,FALSE)</f>
        <v>EST</v>
      </c>
      <c r="F20" s="279" t="str">
        <f>VLOOKUP(B20,Startlist!B:H,7,FALSE)</f>
        <v>Mitsubishi Lancer Evo 8</v>
      </c>
      <c r="G20" s="279" t="str">
        <f>VLOOKUP(B20,Startlist!B:H,6,FALSE)</f>
        <v>ASRT</v>
      </c>
      <c r="H20" s="281" t="str">
        <f>VLOOKUP(B20,Results!B:Q,16,FALSE)</f>
        <v>48.08,9</v>
      </c>
    </row>
    <row r="21" spans="1:8" ht="15" customHeight="1">
      <c r="A21" s="180">
        <f t="shared" si="0"/>
        <v>14</v>
      </c>
      <c r="B21" s="282">
        <v>31</v>
      </c>
      <c r="C21" s="278" t="str">
        <f>VLOOKUP(B21,Startlist!B:F,2,FALSE)</f>
        <v>E12</v>
      </c>
      <c r="D21" s="279" t="str">
        <f>CONCATENATE(VLOOKUP(B21,Startlist!B:H,3,FALSE)," / ",VLOOKUP(B21,Startlist!B:H,4,FALSE))</f>
        <v>Arsi Tupits / Oliver Tampuu</v>
      </c>
      <c r="E21" s="280" t="str">
        <f>VLOOKUP(B21,Startlist!B:F,5,FALSE)</f>
        <v>EST</v>
      </c>
      <c r="F21" s="279" t="str">
        <f>VLOOKUP(B21,Startlist!B:H,7,FALSE)</f>
        <v>Mitsubishi Lancer Evo 6</v>
      </c>
      <c r="G21" s="279" t="str">
        <f>VLOOKUP(B21,Startlist!B:H,6,FALSE)</f>
        <v>PSC Motorsport</v>
      </c>
      <c r="H21" s="281" t="str">
        <f>VLOOKUP(B21,Results!B:Q,16,FALSE)</f>
        <v>48.09,7</v>
      </c>
    </row>
    <row r="22" spans="1:8" ht="15" customHeight="1">
      <c r="A22" s="180">
        <f t="shared" si="0"/>
        <v>15</v>
      </c>
      <c r="B22" s="282">
        <v>25</v>
      </c>
      <c r="C22" s="278" t="str">
        <f>VLOOKUP(B22,Startlist!B:F,2,FALSE)</f>
        <v>E12</v>
      </c>
      <c r="D22" s="279" t="str">
        <f>CONCATENATE(VLOOKUP(B22,Startlist!B:H,3,FALSE)," / ",VLOOKUP(B22,Startlist!B:H,4,FALSE))</f>
        <v>Vladimir Ivanov / Oleg Zimin</v>
      </c>
      <c r="E22" s="280" t="str">
        <f>VLOOKUP(B22,Startlist!B:F,5,FALSE)</f>
        <v>RUS</v>
      </c>
      <c r="F22" s="279" t="str">
        <f>VLOOKUP(B22,Startlist!B:H,7,FALSE)</f>
        <v>Mitsubishi Lancer Evo 7</v>
      </c>
      <c r="G22" s="279" t="str">
        <f>VLOOKUP(B22,Startlist!B:H,6,FALSE)</f>
        <v>PSC Motorsport</v>
      </c>
      <c r="H22" s="281" t="str">
        <f>VLOOKUP(B22,Results!B:Q,16,FALSE)</f>
        <v>48.11,0</v>
      </c>
    </row>
    <row r="23" spans="1:8" ht="15" customHeight="1">
      <c r="A23" s="180">
        <f t="shared" si="0"/>
        <v>16</v>
      </c>
      <c r="B23" s="282">
        <v>27</v>
      </c>
      <c r="C23" s="278" t="str">
        <f>VLOOKUP(B23,Startlist!B:F,2,FALSE)</f>
        <v>E11</v>
      </c>
      <c r="D23" s="279" t="str">
        <f>CONCATENATE(VLOOKUP(B23,Startlist!B:H,3,FALSE)," / ",VLOOKUP(B23,Startlist!B:H,4,FALSE))</f>
        <v>Einar Laipaik / Siimo Suvemaa</v>
      </c>
      <c r="E23" s="280" t="str">
        <f>VLOOKUP(B23,Startlist!B:F,5,FALSE)</f>
        <v>EST</v>
      </c>
      <c r="F23" s="279" t="str">
        <f>VLOOKUP(B23,Startlist!B:H,7,FALSE)</f>
        <v>BMW M3</v>
      </c>
      <c r="G23" s="279" t="str">
        <f>VLOOKUP(B23,Startlist!B:H,6,FALSE)</f>
        <v>LaitseRallyPark</v>
      </c>
      <c r="H23" s="281" t="str">
        <f>VLOOKUP(B23,Results!B:Q,16,FALSE)</f>
        <v>48.39,5</v>
      </c>
    </row>
    <row r="24" spans="1:8" ht="15" customHeight="1">
      <c r="A24" s="180">
        <f t="shared" si="0"/>
        <v>17</v>
      </c>
      <c r="B24" s="282">
        <v>24</v>
      </c>
      <c r="C24" s="278" t="str">
        <f>VLOOKUP(B24,Startlist!B:F,2,FALSE)</f>
        <v>A6</v>
      </c>
      <c r="D24" s="279" t="str">
        <f>CONCATENATE(VLOOKUP(B24,Startlist!B:H,3,FALSE)," / ",VLOOKUP(B24,Startlist!B:H,4,FALSE))</f>
        <v>Sander Pärn / Ken Järveoja</v>
      </c>
      <c r="E24" s="280" t="str">
        <f>VLOOKUP(B24,Startlist!B:F,5,FALSE)</f>
        <v>EST</v>
      </c>
      <c r="F24" s="279" t="str">
        <f>VLOOKUP(B24,Startlist!B:H,7,FALSE)</f>
        <v>Ford Fiesta</v>
      </c>
      <c r="G24" s="279" t="str">
        <f>VLOOKUP(B24,Startlist!B:H,6,FALSE)</f>
        <v>Sander Pärn</v>
      </c>
      <c r="H24" s="281" t="str">
        <f>VLOOKUP(B24,Results!B:Q,16,FALSE)</f>
        <v>48.54,7</v>
      </c>
    </row>
    <row r="25" spans="1:8" ht="15" customHeight="1">
      <c r="A25" s="180">
        <f t="shared" si="0"/>
        <v>18</v>
      </c>
      <c r="B25" s="282">
        <v>28</v>
      </c>
      <c r="C25" s="278" t="str">
        <f>VLOOKUP(B25,Startlist!B:F,2,FALSE)</f>
        <v>A6</v>
      </c>
      <c r="D25" s="279" t="str">
        <f>CONCATENATE(VLOOKUP(B25,Startlist!B:H,3,FALSE)," / ",VLOOKUP(B25,Startlist!B:H,4,FALSE))</f>
        <v>Rainer Rohtmets / Rivo Hell</v>
      </c>
      <c r="E25" s="280" t="str">
        <f>VLOOKUP(B25,Startlist!B:F,5,FALSE)</f>
        <v>EST</v>
      </c>
      <c r="F25" s="279" t="str">
        <f>VLOOKUP(B25,Startlist!B:H,7,FALSE)</f>
        <v>Citroen C2 R2 Max</v>
      </c>
      <c r="G25" s="279" t="str">
        <f>VLOOKUP(B25,Startlist!B:H,6,FALSE)</f>
        <v>Printsport</v>
      </c>
      <c r="H25" s="281" t="str">
        <f>VLOOKUP(B25,Results!B:Q,16,FALSE)</f>
        <v>49.00,4</v>
      </c>
    </row>
    <row r="26" spans="1:8" ht="15" customHeight="1">
      <c r="A26" s="180">
        <f t="shared" si="0"/>
        <v>19</v>
      </c>
      <c r="B26" s="282">
        <v>30</v>
      </c>
      <c r="C26" s="278" t="str">
        <f>VLOOKUP(B26,Startlist!B:F,2,FALSE)</f>
        <v>E11</v>
      </c>
      <c r="D26" s="279" t="str">
        <f>CONCATENATE(VLOOKUP(B26,Startlist!B:H,3,FALSE)," / ",VLOOKUP(B26,Startlist!B:H,4,FALSE))</f>
        <v>Renee Pohl / Sven Raid</v>
      </c>
      <c r="E26" s="280" t="str">
        <f>VLOOKUP(B26,Startlist!B:F,5,FALSE)</f>
        <v>EST</v>
      </c>
      <c r="F26" s="279" t="str">
        <f>VLOOKUP(B26,Startlist!B:H,7,FALSE)</f>
        <v>BMW M3</v>
      </c>
      <c r="G26" s="279" t="str">
        <f>VLOOKUP(B26,Startlist!B:H,6,FALSE)</f>
        <v>Prorehv Rally Team</v>
      </c>
      <c r="H26" s="281" t="str">
        <f>VLOOKUP(B26,Results!B:Q,16,FALSE)</f>
        <v>49.05,4</v>
      </c>
    </row>
    <row r="27" spans="1:8" ht="15" customHeight="1">
      <c r="A27" s="180">
        <f t="shared" si="0"/>
        <v>20</v>
      </c>
      <c r="B27" s="282">
        <v>40</v>
      </c>
      <c r="C27" s="278" t="str">
        <f>VLOOKUP(B27,Startlist!B:F,2,FALSE)</f>
        <v>E11</v>
      </c>
      <c r="D27" s="279" t="str">
        <f>CONCATENATE(VLOOKUP(B27,Startlist!B:H,3,FALSE)," / ",VLOOKUP(B27,Startlist!B:H,4,FALSE))</f>
        <v>Andrus Vahi / Alo Ivask</v>
      </c>
      <c r="E27" s="280" t="str">
        <f>VLOOKUP(B27,Startlist!B:F,5,FALSE)</f>
        <v>EST</v>
      </c>
      <c r="F27" s="279" t="str">
        <f>VLOOKUP(B27,Startlist!B:H,7,FALSE)</f>
        <v>BMW M3</v>
      </c>
      <c r="G27" s="279" t="str">
        <f>VLOOKUP(B27,Startlist!B:H,6,FALSE)</f>
        <v>ECOM Motorsport</v>
      </c>
      <c r="H27" s="281" t="str">
        <f>VLOOKUP(B27,Results!B:Q,16,FALSE)</f>
        <v>49.07,3</v>
      </c>
    </row>
    <row r="28" spans="1:8" ht="15" customHeight="1">
      <c r="A28" s="180">
        <f t="shared" si="0"/>
        <v>21</v>
      </c>
      <c r="B28" s="282">
        <v>45</v>
      </c>
      <c r="C28" s="278" t="str">
        <f>VLOOKUP(B28,Startlist!B:F,2,FALSE)</f>
        <v>A7</v>
      </c>
      <c r="D28" s="279" t="str">
        <f>CONCATENATE(VLOOKUP(B28,Startlist!B:H,3,FALSE)," / ",VLOOKUP(B28,Startlist!B:H,4,FALSE))</f>
        <v>David Sultanjants / Siim Oja</v>
      </c>
      <c r="E28" s="280" t="str">
        <f>VLOOKUP(B28,Startlist!B:F,5,FALSE)</f>
        <v>EST</v>
      </c>
      <c r="F28" s="279" t="str">
        <f>VLOOKUP(B28,Startlist!B:H,7,FALSE)</f>
        <v>Honda Civic Type-R</v>
      </c>
      <c r="G28" s="279" t="str">
        <f>VLOOKUP(B28,Startlist!B:H,6,FALSE)</f>
        <v>G.M.Racing SK</v>
      </c>
      <c r="H28" s="281" t="str">
        <f>VLOOKUP(B28,Results!B:Q,16,FALSE)</f>
        <v>49.21,5</v>
      </c>
    </row>
    <row r="29" spans="1:8" ht="15" customHeight="1">
      <c r="A29" s="180">
        <f t="shared" si="0"/>
        <v>22</v>
      </c>
      <c r="B29" s="282">
        <v>37</v>
      </c>
      <c r="C29" s="278" t="str">
        <f>VLOOKUP(B29,Startlist!B:F,2,FALSE)</f>
        <v>N3</v>
      </c>
      <c r="D29" s="279" t="str">
        <f>CONCATENATE(VLOOKUP(B29,Startlist!B:H,3,FALSE)," / ",VLOOKUP(B29,Startlist!B:H,4,FALSE))</f>
        <v>Kristo Subi / Teele Sepp</v>
      </c>
      <c r="E29" s="280" t="str">
        <f>VLOOKUP(B29,Startlist!B:F,5,FALSE)</f>
        <v>EST</v>
      </c>
      <c r="F29" s="279" t="str">
        <f>VLOOKUP(B29,Startlist!B:H,7,FALSE)</f>
        <v>Honda Civic Type-R</v>
      </c>
      <c r="G29" s="279" t="str">
        <f>VLOOKUP(B29,Startlist!B:H,6,FALSE)</f>
        <v>ECOM Motorsport</v>
      </c>
      <c r="H29" s="281" t="str">
        <f>VLOOKUP(B29,Results!B:Q,16,FALSE)</f>
        <v>49.24,3</v>
      </c>
    </row>
    <row r="30" spans="1:8" ht="15" customHeight="1">
      <c r="A30" s="180">
        <f t="shared" si="0"/>
        <v>23</v>
      </c>
      <c r="B30" s="282">
        <v>61</v>
      </c>
      <c r="C30" s="278" t="str">
        <f>VLOOKUP(B30,Startlist!B:F,2,FALSE)</f>
        <v>E11</v>
      </c>
      <c r="D30" s="279" t="str">
        <f>CONCATENATE(VLOOKUP(B30,Startlist!B:H,3,FALSE)," / ",VLOOKUP(B30,Startlist!B:H,4,FALSE))</f>
        <v>Toomas Vask / Tarvo Israel</v>
      </c>
      <c r="E30" s="280" t="str">
        <f>VLOOKUP(B30,Startlist!B:F,5,FALSE)</f>
        <v>EST</v>
      </c>
      <c r="F30" s="279" t="str">
        <f>VLOOKUP(B30,Startlist!B:H,7,FALSE)</f>
        <v>BMW M3</v>
      </c>
      <c r="G30" s="279" t="str">
        <f>VLOOKUP(B30,Startlist!B:H,6,FALSE)</f>
        <v>LaitseRallyPark</v>
      </c>
      <c r="H30" s="281" t="str">
        <f>VLOOKUP(B30,Results!B:Q,16,FALSE)</f>
        <v>49.34,9</v>
      </c>
    </row>
    <row r="31" spans="1:8" ht="15" customHeight="1">
      <c r="A31" s="180">
        <f t="shared" si="0"/>
        <v>24</v>
      </c>
      <c r="B31" s="282">
        <v>44</v>
      </c>
      <c r="C31" s="278" t="str">
        <f>VLOOKUP(B31,Startlist!B:F,2,FALSE)</f>
        <v>A6</v>
      </c>
      <c r="D31" s="279" t="str">
        <f>CONCATENATE(VLOOKUP(B31,Startlist!B:H,3,FALSE)," / ",VLOOKUP(B31,Startlist!B:H,4,FALSE))</f>
        <v>Miko-Ove Niinemäe / Martin Valter</v>
      </c>
      <c r="E31" s="280" t="str">
        <f>VLOOKUP(B31,Startlist!B:F,5,FALSE)</f>
        <v>EST</v>
      </c>
      <c r="F31" s="279" t="str">
        <f>VLOOKUP(B31,Startlist!B:H,7,FALSE)</f>
        <v>Citroen C2</v>
      </c>
      <c r="G31" s="279" t="str">
        <f>VLOOKUP(B31,Startlist!B:H,6,FALSE)</f>
        <v>Sar-Tech Motorsport</v>
      </c>
      <c r="H31" s="281" t="str">
        <f>VLOOKUP(B31,Results!B:Q,16,FALSE)</f>
        <v>49.46,1</v>
      </c>
    </row>
    <row r="32" spans="1:8" ht="15" customHeight="1">
      <c r="A32" s="180">
        <f t="shared" si="0"/>
        <v>25</v>
      </c>
      <c r="B32" s="282">
        <v>58</v>
      </c>
      <c r="C32" s="278" t="str">
        <f>VLOOKUP(B32,Startlist!B:F,2,FALSE)</f>
        <v>N4</v>
      </c>
      <c r="D32" s="279" t="str">
        <f>CONCATENATE(VLOOKUP(B32,Startlist!B:H,3,FALSE)," / ",VLOOKUP(B32,Startlist!B:H,4,FALSE))</f>
        <v>Mait Maarend / Mihkel Kapp</v>
      </c>
      <c r="E32" s="280" t="str">
        <f>VLOOKUP(B32,Startlist!B:F,5,FALSE)</f>
        <v>EST</v>
      </c>
      <c r="F32" s="279" t="str">
        <f>VLOOKUP(B32,Startlist!B:H,7,FALSE)</f>
        <v>Mitsubishi Lancer Evo 10</v>
      </c>
      <c r="G32" s="279" t="str">
        <f>VLOOKUP(B32,Startlist!B:H,6,FALSE)</f>
        <v>Harju KEK Ralliklubi</v>
      </c>
      <c r="H32" s="281" t="str">
        <f>VLOOKUP(B32,Results!B:Q,16,FALSE)</f>
        <v>49.56,6</v>
      </c>
    </row>
    <row r="33" spans="1:8" ht="15" customHeight="1">
      <c r="A33" s="180">
        <f t="shared" si="0"/>
        <v>26</v>
      </c>
      <c r="B33" s="282">
        <v>52</v>
      </c>
      <c r="C33" s="278" t="str">
        <f>VLOOKUP(B33,Startlist!B:F,2,FALSE)</f>
        <v>E11</v>
      </c>
      <c r="D33" s="279" t="str">
        <f>CONCATENATE(VLOOKUP(B33,Startlist!B:H,3,FALSE)," / ",VLOOKUP(B33,Startlist!B:H,4,FALSE))</f>
        <v>Raiko Aru / Veiko Kullamäe</v>
      </c>
      <c r="E33" s="280" t="str">
        <f>VLOOKUP(B33,Startlist!B:F,5,FALSE)</f>
        <v>EST</v>
      </c>
      <c r="F33" s="279" t="str">
        <f>VLOOKUP(B33,Startlist!B:H,7,FALSE)</f>
        <v>BMW 325</v>
      </c>
      <c r="G33" s="279" t="str">
        <f>VLOOKUP(B33,Startlist!B:H,6,FALSE)</f>
        <v>ECOM Motorsport</v>
      </c>
      <c r="H33" s="281" t="str">
        <f>VLOOKUP(B33,Results!B:Q,16,FALSE)</f>
        <v>50.28,4</v>
      </c>
    </row>
    <row r="34" spans="1:8" ht="15" customHeight="1">
      <c r="A34" s="180">
        <f t="shared" si="0"/>
        <v>27</v>
      </c>
      <c r="B34" s="282">
        <v>39</v>
      </c>
      <c r="C34" s="278" t="str">
        <f>VLOOKUP(B34,Startlist!B:F,2,FALSE)</f>
        <v>N3</v>
      </c>
      <c r="D34" s="279" t="str">
        <f>CONCATENATE(VLOOKUP(B34,Startlist!B:H,3,FALSE)," / ",VLOOKUP(B34,Startlist!B:H,4,FALSE))</f>
        <v>Ivar Rühka / Priit Hain</v>
      </c>
      <c r="E34" s="280" t="str">
        <f>VLOOKUP(B34,Startlist!B:F,5,FALSE)</f>
        <v>EST</v>
      </c>
      <c r="F34" s="279" t="str">
        <f>VLOOKUP(B34,Startlist!B:H,7,FALSE)</f>
        <v>Renault Clio</v>
      </c>
      <c r="G34" s="279" t="str">
        <f>VLOOKUP(B34,Startlist!B:H,6,FALSE)</f>
        <v>OK TSK</v>
      </c>
      <c r="H34" s="281" t="str">
        <f>VLOOKUP(B34,Results!B:Q,16,FALSE)</f>
        <v>50.38,1</v>
      </c>
    </row>
    <row r="35" spans="1:8" ht="15" customHeight="1">
      <c r="A35" s="180">
        <f t="shared" si="0"/>
        <v>28</v>
      </c>
      <c r="B35" s="282">
        <v>60</v>
      </c>
      <c r="C35" s="278" t="str">
        <f>VLOOKUP(B35,Startlist!B:F,2,FALSE)</f>
        <v>E11</v>
      </c>
      <c r="D35" s="279" t="str">
        <f>CONCATENATE(VLOOKUP(B35,Startlist!B:H,3,FALSE)," / ",VLOOKUP(B35,Startlist!B:H,4,FALSE))</f>
        <v>Dmitry Nikonchuk / Elena Nikonchuk</v>
      </c>
      <c r="E35" s="280" t="str">
        <f>VLOOKUP(B35,Startlist!B:F,5,FALSE)</f>
        <v>RUS</v>
      </c>
      <c r="F35" s="279" t="str">
        <f>VLOOKUP(B35,Startlist!B:H,7,FALSE)</f>
        <v>BMW M3</v>
      </c>
      <c r="G35" s="279" t="str">
        <f>VLOOKUP(B35,Startlist!B:H,6,FALSE)</f>
        <v>ART Rally</v>
      </c>
      <c r="H35" s="281" t="str">
        <f>VLOOKUP(B35,Results!B:Q,16,FALSE)</f>
        <v>50.42,3</v>
      </c>
    </row>
    <row r="36" spans="1:8" ht="15" customHeight="1">
      <c r="A36" s="180">
        <f t="shared" si="0"/>
        <v>29</v>
      </c>
      <c r="B36" s="282">
        <v>49</v>
      </c>
      <c r="C36" s="278" t="str">
        <f>VLOOKUP(B36,Startlist!B:F,2,FALSE)</f>
        <v>N4</v>
      </c>
      <c r="D36" s="279" t="str">
        <f>CONCATENATE(VLOOKUP(B36,Startlist!B:H,3,FALSE)," / ",VLOOKUP(B36,Startlist!B:H,4,FALSE))</f>
        <v>Riho Rähn / Rein Reinsalu</v>
      </c>
      <c r="E36" s="280" t="str">
        <f>VLOOKUP(B36,Startlist!B:F,5,FALSE)</f>
        <v>EST</v>
      </c>
      <c r="F36" s="279" t="str">
        <f>VLOOKUP(B36,Startlist!B:H,7,FALSE)</f>
        <v>Mitsubishi Lancer Evo 9</v>
      </c>
      <c r="G36" s="279" t="str">
        <f>VLOOKUP(B36,Startlist!B:H,6,FALSE)</f>
        <v>Harju KEK Ralliklubi</v>
      </c>
      <c r="H36" s="281" t="str">
        <f>VLOOKUP(B36,Results!B:Q,16,FALSE)</f>
        <v>50.46,1</v>
      </c>
    </row>
    <row r="37" spans="1:8" ht="15" customHeight="1">
      <c r="A37" s="180">
        <f t="shared" si="0"/>
        <v>30</v>
      </c>
      <c r="B37" s="282">
        <v>54</v>
      </c>
      <c r="C37" s="278" t="str">
        <f>VLOOKUP(B37,Startlist!B:F,2,FALSE)</f>
        <v>A8</v>
      </c>
      <c r="D37" s="279" t="str">
        <f>CONCATENATE(VLOOKUP(B37,Startlist!B:H,3,FALSE)," / ",VLOOKUP(B37,Startlist!B:H,4,FALSE))</f>
        <v>Vadim Kuznetsov / Roman Kapustin</v>
      </c>
      <c r="E37" s="280" t="str">
        <f>VLOOKUP(B37,Startlist!B:F,5,FALSE)</f>
        <v>RUS</v>
      </c>
      <c r="F37" s="279" t="str">
        <f>VLOOKUP(B37,Startlist!B:H,7,FALSE)</f>
        <v>Subaru Impreza</v>
      </c>
      <c r="G37" s="279" t="str">
        <f>VLOOKUP(B37,Startlist!B:H,6,FALSE)</f>
        <v>ASRT</v>
      </c>
      <c r="H37" s="281" t="str">
        <f>VLOOKUP(B37,Results!B:Q,16,FALSE)</f>
        <v>50.56,9</v>
      </c>
    </row>
    <row r="38" spans="1:8" ht="15" customHeight="1">
      <c r="A38" s="180">
        <f t="shared" si="0"/>
        <v>31</v>
      </c>
      <c r="B38" s="282">
        <v>47</v>
      </c>
      <c r="C38" s="278" t="str">
        <f>VLOOKUP(B38,Startlist!B:F,2,FALSE)</f>
        <v>A6</v>
      </c>
      <c r="D38" s="279" t="str">
        <f>CONCATENATE(VLOOKUP(B38,Startlist!B:H,3,FALSE)," / ",VLOOKUP(B38,Startlist!B:H,4,FALSE))</f>
        <v>Niko-Pekka Nieminen / Mikael Korhonen</v>
      </c>
      <c r="E38" s="280" t="str">
        <f>VLOOKUP(B38,Startlist!B:F,5,FALSE)</f>
        <v>FIN</v>
      </c>
      <c r="F38" s="279" t="str">
        <f>VLOOKUP(B38,Startlist!B:H,7,FALSE)</f>
        <v>Ford Fiesta</v>
      </c>
      <c r="G38" s="279" t="str">
        <f>VLOOKUP(B38,Startlist!B:H,6,FALSE)</f>
        <v>Katap Racing OY</v>
      </c>
      <c r="H38" s="281" t="str">
        <f>VLOOKUP(B38,Results!B:Q,16,FALSE)</f>
        <v>51.04,6</v>
      </c>
    </row>
    <row r="39" spans="1:8" ht="15" customHeight="1">
      <c r="A39" s="180">
        <f t="shared" si="0"/>
        <v>32</v>
      </c>
      <c r="B39" s="282">
        <v>68</v>
      </c>
      <c r="C39" s="278" t="str">
        <f>VLOOKUP(B39,Startlist!B:F,2,FALSE)</f>
        <v>A7</v>
      </c>
      <c r="D39" s="279" t="str">
        <f>CONCATENATE(VLOOKUP(B39,Startlist!B:H,3,FALSE)," / ",VLOOKUP(B39,Startlist!B:H,4,FALSE))</f>
        <v>Mait Madik / Toomas Tauk</v>
      </c>
      <c r="E39" s="280" t="str">
        <f>VLOOKUP(B39,Startlist!B:F,5,FALSE)</f>
        <v>EST</v>
      </c>
      <c r="F39" s="279" t="str">
        <f>VLOOKUP(B39,Startlist!B:H,7,FALSE)</f>
        <v>Honda Civic Type-R</v>
      </c>
      <c r="G39" s="279" t="str">
        <f>VLOOKUP(B39,Startlist!B:H,6,FALSE)</f>
        <v>OK TSK</v>
      </c>
      <c r="H39" s="281" t="str">
        <f>VLOOKUP(B39,Results!B:Q,16,FALSE)</f>
        <v>51.43,2</v>
      </c>
    </row>
    <row r="40" spans="1:8" ht="15" customHeight="1">
      <c r="A40" s="180">
        <f t="shared" si="0"/>
        <v>33</v>
      </c>
      <c r="B40" s="282">
        <v>63</v>
      </c>
      <c r="C40" s="278" t="str">
        <f>VLOOKUP(B40,Startlist!B:F,2,FALSE)</f>
        <v>E11</v>
      </c>
      <c r="D40" s="279" t="str">
        <f>CONCATENATE(VLOOKUP(B40,Startlist!B:H,3,FALSE)," / ",VLOOKUP(B40,Startlist!B:H,4,FALSE))</f>
        <v>Marek Kärner / Eero Kikerpill</v>
      </c>
      <c r="E40" s="280" t="str">
        <f>VLOOKUP(B40,Startlist!B:F,5,FALSE)</f>
        <v>EST</v>
      </c>
      <c r="F40" s="279" t="str">
        <f>VLOOKUP(B40,Startlist!B:H,7,FALSE)</f>
        <v>BMW 325</v>
      </c>
      <c r="G40" s="279" t="str">
        <f>VLOOKUP(B40,Startlist!B:H,6,FALSE)</f>
        <v>LaitseRallyPark</v>
      </c>
      <c r="H40" s="281" t="str">
        <f>VLOOKUP(B40,Results!B:Q,16,FALSE)</f>
        <v>52.25,2</v>
      </c>
    </row>
    <row r="41" spans="1:8" ht="15" customHeight="1">
      <c r="A41" s="180">
        <f t="shared" si="0"/>
        <v>34</v>
      </c>
      <c r="B41" s="282">
        <v>50</v>
      </c>
      <c r="C41" s="278" t="str">
        <f>VLOOKUP(B41,Startlist!B:F,2,FALSE)</f>
        <v>N3</v>
      </c>
      <c r="D41" s="279" t="str">
        <f>CONCATENATE(VLOOKUP(B41,Startlist!B:H,3,FALSE)," / ",VLOOKUP(B41,Startlist!B:H,4,FALSE))</f>
        <v>Henry Asi / Taaniel Tigas</v>
      </c>
      <c r="E41" s="280" t="str">
        <f>VLOOKUP(B41,Startlist!B:F,5,FALSE)</f>
        <v>EST</v>
      </c>
      <c r="F41" s="279" t="str">
        <f>VLOOKUP(B41,Startlist!B:H,7,FALSE)</f>
        <v>Honda Civic Type-R</v>
      </c>
      <c r="G41" s="279" t="str">
        <f>VLOOKUP(B41,Startlist!B:H,6,FALSE)</f>
        <v>ECOM Motorsport</v>
      </c>
      <c r="H41" s="281" t="str">
        <f>VLOOKUP(B41,Results!B:Q,16,FALSE)</f>
        <v>52.48,6</v>
      </c>
    </row>
    <row r="42" spans="1:8" ht="15" customHeight="1">
      <c r="A42" s="180">
        <f t="shared" si="0"/>
        <v>35</v>
      </c>
      <c r="B42" s="282">
        <v>65</v>
      </c>
      <c r="C42" s="278" t="str">
        <f>VLOOKUP(B42,Startlist!B:F,2,FALSE)</f>
        <v>E11</v>
      </c>
      <c r="D42" s="279" t="str">
        <f>CONCATENATE(VLOOKUP(B42,Startlist!B:H,3,FALSE)," / ",VLOOKUP(B42,Startlist!B:H,4,FALSE))</f>
        <v>Madis Vanaselja / Jaanus Hōbemägi</v>
      </c>
      <c r="E42" s="280" t="str">
        <f>VLOOKUP(B42,Startlist!B:F,5,FALSE)</f>
        <v>EST</v>
      </c>
      <c r="F42" s="279" t="str">
        <f>VLOOKUP(B42,Startlist!B:H,7,FALSE)</f>
        <v>BMW M3</v>
      </c>
      <c r="G42" s="279" t="str">
        <f>VLOOKUP(B42,Startlist!B:H,6,FALSE)</f>
        <v>LaitseRallyPark</v>
      </c>
      <c r="H42" s="281" t="str">
        <f>VLOOKUP(B42,Results!B:Q,16,FALSE)</f>
        <v>53.07,0</v>
      </c>
    </row>
    <row r="43" spans="1:8" ht="15" customHeight="1">
      <c r="A43" s="180">
        <f t="shared" si="0"/>
        <v>36</v>
      </c>
      <c r="B43" s="282">
        <v>73</v>
      </c>
      <c r="C43" s="278" t="str">
        <f>VLOOKUP(B43,Startlist!B:F,2,FALSE)</f>
        <v>A6</v>
      </c>
      <c r="D43" s="279" t="str">
        <f>CONCATENATE(VLOOKUP(B43,Startlist!B:H,3,FALSE)," / ",VLOOKUP(B43,Startlist!B:H,4,FALSE))</f>
        <v>Roland Poom / Rain Kaljura</v>
      </c>
      <c r="E43" s="280" t="str">
        <f>VLOOKUP(B43,Startlist!B:F,5,FALSE)</f>
        <v>EST</v>
      </c>
      <c r="F43" s="279" t="str">
        <f>VLOOKUP(B43,Startlist!B:H,7,FALSE)</f>
        <v>Citroen C2 R2</v>
      </c>
      <c r="G43" s="279" t="str">
        <f>VLOOKUP(B43,Startlist!B:H,6,FALSE)</f>
        <v>M.K.E Motorsport</v>
      </c>
      <c r="H43" s="281" t="str">
        <f>VLOOKUP(B43,Results!B:Q,16,FALSE)</f>
        <v>53.32,6</v>
      </c>
    </row>
    <row r="44" spans="1:8" ht="15" customHeight="1">
      <c r="A44" s="180">
        <f t="shared" si="0"/>
        <v>37</v>
      </c>
      <c r="B44" s="282">
        <v>67</v>
      </c>
      <c r="C44" s="278" t="str">
        <f>VLOOKUP(B44,Startlist!B:F,2,FALSE)</f>
        <v>E9</v>
      </c>
      <c r="D44" s="279" t="str">
        <f>CONCATENATE(VLOOKUP(B44,Startlist!B:H,3,FALSE)," / ",VLOOKUP(B44,Startlist!B:H,4,FALSE))</f>
        <v>Karl Jalakas / Rainer Laipaik</v>
      </c>
      <c r="E44" s="280" t="str">
        <f>VLOOKUP(B44,Startlist!B:F,5,FALSE)</f>
        <v>EST</v>
      </c>
      <c r="F44" s="279" t="str">
        <f>VLOOKUP(B44,Startlist!B:H,7,FALSE)</f>
        <v>Lada VFTS</v>
      </c>
      <c r="G44" s="279" t="str">
        <f>VLOOKUP(B44,Startlist!B:H,6,FALSE)</f>
        <v>Sar-Tech Motorsport</v>
      </c>
      <c r="H44" s="281" t="str">
        <f>VLOOKUP(B44,Results!B:Q,16,FALSE)</f>
        <v>53.55,1</v>
      </c>
    </row>
    <row r="45" spans="1:8" ht="15" customHeight="1">
      <c r="A45" s="180">
        <f t="shared" si="0"/>
        <v>38</v>
      </c>
      <c r="B45" s="282">
        <v>81</v>
      </c>
      <c r="C45" s="278" t="str">
        <f>VLOOKUP(B45,Startlist!B:F,2,FALSE)</f>
        <v>E9</v>
      </c>
      <c r="D45" s="279" t="str">
        <f>CONCATENATE(VLOOKUP(B45,Startlist!B:H,3,FALSE)," / ",VLOOKUP(B45,Startlist!B:H,4,FALSE))</f>
        <v>Raigo Vilbiks / Silver Siivelt</v>
      </c>
      <c r="E45" s="280" t="str">
        <f>VLOOKUP(B45,Startlist!B:F,5,FALSE)</f>
        <v>EST</v>
      </c>
      <c r="F45" s="279" t="str">
        <f>VLOOKUP(B45,Startlist!B:H,7,FALSE)</f>
        <v>Lada Samara</v>
      </c>
      <c r="G45" s="279" t="str">
        <f>VLOOKUP(B45,Startlist!B:H,6,FALSE)</f>
        <v>AMK Ligur Racing</v>
      </c>
      <c r="H45" s="281" t="str">
        <f>VLOOKUP(B45,Results!B:Q,16,FALSE)</f>
        <v>54.37,6</v>
      </c>
    </row>
    <row r="46" spans="1:8" ht="15" customHeight="1">
      <c r="A46" s="180">
        <f t="shared" si="0"/>
        <v>39</v>
      </c>
      <c r="B46" s="282">
        <v>69</v>
      </c>
      <c r="C46" s="278" t="str">
        <f>VLOOKUP(B46,Startlist!B:F,2,FALSE)</f>
        <v>E10</v>
      </c>
      <c r="D46" s="279" t="str">
        <f>CONCATENATE(VLOOKUP(B46,Startlist!B:H,3,FALSE)," / ",VLOOKUP(B46,Startlist!B:H,4,FALSE))</f>
        <v>Ott Mesikäpp / Alvar Kuutok</v>
      </c>
      <c r="E46" s="280" t="str">
        <f>VLOOKUP(B46,Startlist!B:F,5,FALSE)</f>
        <v>EST</v>
      </c>
      <c r="F46" s="279" t="str">
        <f>VLOOKUP(B46,Startlist!B:H,7,FALSE)</f>
        <v>Vaz 2105</v>
      </c>
      <c r="G46" s="279" t="str">
        <f>VLOOKUP(B46,Startlist!B:H,6,FALSE)</f>
        <v>LaitseRallyPark</v>
      </c>
      <c r="H46" s="281" t="str">
        <f>VLOOKUP(B46,Results!B:Q,16,FALSE)</f>
        <v>56.25,7</v>
      </c>
    </row>
    <row r="47" spans="1:8" ht="15" customHeight="1">
      <c r="A47" s="180">
        <f t="shared" si="0"/>
        <v>40</v>
      </c>
      <c r="B47" s="282">
        <v>66</v>
      </c>
      <c r="C47" s="278" t="str">
        <f>VLOOKUP(B47,Startlist!B:F,2,FALSE)</f>
        <v>E11</v>
      </c>
      <c r="D47" s="279" t="str">
        <f>CONCATENATE(VLOOKUP(B47,Startlist!B:H,3,FALSE)," / ",VLOOKUP(B47,Startlist!B:H,4,FALSE))</f>
        <v>Priit Koik / Uku Heldna</v>
      </c>
      <c r="E47" s="280" t="str">
        <f>VLOOKUP(B47,Startlist!B:F,5,FALSE)</f>
        <v>EST</v>
      </c>
      <c r="F47" s="279" t="str">
        <f>VLOOKUP(B47,Startlist!B:H,7,FALSE)</f>
        <v>BMW M3</v>
      </c>
      <c r="G47" s="279" t="str">
        <f>VLOOKUP(B47,Startlist!B:H,6,FALSE)</f>
        <v>LaitseRallyPark</v>
      </c>
      <c r="H47" s="281" t="str">
        <f>VLOOKUP(B47,Results!B:Q,16,FALSE)</f>
        <v>56.51,3</v>
      </c>
    </row>
    <row r="48" spans="1:8" ht="15" customHeight="1">
      <c r="A48" s="180">
        <f t="shared" si="0"/>
        <v>41</v>
      </c>
      <c r="B48" s="282">
        <v>83</v>
      </c>
      <c r="C48" s="278" t="str">
        <f>VLOOKUP(B48,Startlist!B:F,2,FALSE)</f>
        <v>E9</v>
      </c>
      <c r="D48" s="279" t="str">
        <f>CONCATENATE(VLOOKUP(B48,Startlist!B:H,3,FALSE)," / ",VLOOKUP(B48,Startlist!B:H,4,FALSE))</f>
        <v>Tauri Pihlas / Ott Kiil</v>
      </c>
      <c r="E48" s="280" t="str">
        <f>VLOOKUP(B48,Startlist!B:F,5,FALSE)</f>
        <v>EST</v>
      </c>
      <c r="F48" s="279" t="str">
        <f>VLOOKUP(B48,Startlist!B:H,7,FALSE)</f>
        <v>Toyota Starlet</v>
      </c>
      <c r="G48" s="279" t="str">
        <f>VLOOKUP(B48,Startlist!B:H,6,FALSE)</f>
        <v>Sar-Tech Motorsport</v>
      </c>
      <c r="H48" s="281" t="str">
        <f>VLOOKUP(B48,Results!B:Q,16,FALSE)</f>
        <v>57.58,5</v>
      </c>
    </row>
    <row r="49" spans="1:8" ht="15" customHeight="1">
      <c r="A49" s="180">
        <f t="shared" si="0"/>
        <v>42</v>
      </c>
      <c r="B49" s="282">
        <v>82</v>
      </c>
      <c r="C49" s="278" t="str">
        <f>VLOOKUP(B49,Startlist!B:F,2,FALSE)</f>
        <v>E9</v>
      </c>
      <c r="D49" s="279" t="str">
        <f>CONCATENATE(VLOOKUP(B49,Startlist!B:H,3,FALSE)," / ",VLOOKUP(B49,Startlist!B:H,4,FALSE))</f>
        <v>Kaspar Kasari / Hannes Kuusmaa</v>
      </c>
      <c r="E49" s="280" t="str">
        <f>VLOOKUP(B49,Startlist!B:F,5,FALSE)</f>
        <v>EST</v>
      </c>
      <c r="F49" s="279" t="str">
        <f>VLOOKUP(B49,Startlist!B:H,7,FALSE)</f>
        <v>Honda Civic</v>
      </c>
      <c r="G49" s="279" t="str">
        <f>VLOOKUP(B49,Startlist!B:H,6,FALSE)</f>
        <v>ECOM Motorsport</v>
      </c>
      <c r="H49" s="281" t="str">
        <f>VLOOKUP(B49,Results!B:Q,16,FALSE)</f>
        <v>58.34,8</v>
      </c>
    </row>
    <row r="50" spans="1:8" ht="15" customHeight="1">
      <c r="A50" s="180">
        <f t="shared" si="0"/>
        <v>43</v>
      </c>
      <c r="B50" s="282">
        <v>78</v>
      </c>
      <c r="C50" s="278" t="str">
        <f>VLOOKUP(B50,Startlist!B:F,2,FALSE)</f>
        <v>E9</v>
      </c>
      <c r="D50" s="279" t="str">
        <f>CONCATENATE(VLOOKUP(B50,Startlist!B:H,3,FALSE)," / ",VLOOKUP(B50,Startlist!B:H,4,FALSE))</f>
        <v>Mait Mättik / Kristjan Len</v>
      </c>
      <c r="E50" s="280" t="str">
        <f>VLOOKUP(B50,Startlist!B:F,5,FALSE)</f>
        <v>EST</v>
      </c>
      <c r="F50" s="279" t="str">
        <f>VLOOKUP(B50,Startlist!B:H,7,FALSE)</f>
        <v>Lada VFTS</v>
      </c>
      <c r="G50" s="279" t="str">
        <f>VLOOKUP(B50,Startlist!B:H,6,FALSE)</f>
        <v>SK Villu</v>
      </c>
      <c r="H50" s="281" t="str">
        <f>VLOOKUP(B50,Results!B:Q,16,FALSE)</f>
        <v>59.17,5</v>
      </c>
    </row>
    <row r="51" spans="1:8" ht="15" customHeight="1">
      <c r="A51" s="180">
        <f t="shared" si="0"/>
        <v>44</v>
      </c>
      <c r="B51" s="282">
        <v>56</v>
      </c>
      <c r="C51" s="278" t="str">
        <f>VLOOKUP(B51,Startlist!B:F,2,FALSE)</f>
        <v>E10</v>
      </c>
      <c r="D51" s="279" t="str">
        <f>CONCATENATE(VLOOKUP(B51,Startlist!B:H,3,FALSE)," / ",VLOOKUP(B51,Startlist!B:H,4,FALSE))</f>
        <v>Kristjan Sinik / Rudolf Rohusaar</v>
      </c>
      <c r="E51" s="280" t="str">
        <f>VLOOKUP(B51,Startlist!B:F,5,FALSE)</f>
        <v>EST</v>
      </c>
      <c r="F51" s="279" t="str">
        <f>VLOOKUP(B51,Startlist!B:H,7,FALSE)</f>
        <v>Nissan Sunny</v>
      </c>
      <c r="G51" s="279" t="str">
        <f>VLOOKUP(B51,Startlist!B:H,6,FALSE)</f>
        <v>Prorex Racing</v>
      </c>
      <c r="H51" s="281" t="str">
        <f>VLOOKUP(B51,Results!B:Q,16,FALSE)</f>
        <v>59.18,1</v>
      </c>
    </row>
    <row r="52" spans="1:8" ht="15" customHeight="1">
      <c r="A52" s="180">
        <f t="shared" si="0"/>
        <v>45</v>
      </c>
      <c r="B52" s="282">
        <v>94</v>
      </c>
      <c r="C52" s="278" t="str">
        <f>VLOOKUP(B52,Startlist!B:F,2,FALSE)</f>
        <v>E13</v>
      </c>
      <c r="D52" s="279" t="str">
        <f>CONCATENATE(VLOOKUP(B52,Startlist!B:H,3,FALSE)," / ",VLOOKUP(B52,Startlist!B:H,4,FALSE))</f>
        <v>Taavi Niinemets / Esko Allika</v>
      </c>
      <c r="E52" s="280" t="str">
        <f>VLOOKUP(B52,Startlist!B:F,5,FALSE)</f>
        <v>EST</v>
      </c>
      <c r="F52" s="279" t="str">
        <f>VLOOKUP(B52,Startlist!B:H,7,FALSE)</f>
        <v>Gaz 51A</v>
      </c>
      <c r="G52" s="279" t="str">
        <f>VLOOKUP(B52,Startlist!B:H,6,FALSE)</f>
        <v>GAZ Ralliklubi</v>
      </c>
      <c r="H52" s="281" t="str">
        <f>VLOOKUP(B52,Results!B:Q,16,FALSE)</f>
        <v> 1:00.07,5</v>
      </c>
    </row>
    <row r="53" spans="1:8" ht="15" customHeight="1">
      <c r="A53" s="180">
        <f t="shared" si="0"/>
        <v>46</v>
      </c>
      <c r="B53" s="282">
        <v>89</v>
      </c>
      <c r="C53" s="278" t="str">
        <f>VLOOKUP(B53,Startlist!B:F,2,FALSE)</f>
        <v>E10</v>
      </c>
      <c r="D53" s="279" t="str">
        <f>CONCATENATE(VLOOKUP(B53,Startlist!B:H,3,FALSE)," / ",VLOOKUP(B53,Startlist!B:H,4,FALSE))</f>
        <v>Marten Madissoo / Vivo Pender</v>
      </c>
      <c r="E53" s="280" t="str">
        <f>VLOOKUP(B53,Startlist!B:F,5,FALSE)</f>
        <v>EST</v>
      </c>
      <c r="F53" s="279" t="str">
        <f>VLOOKUP(B53,Startlist!B:H,7,FALSE)</f>
        <v>Ford Fiesta</v>
      </c>
      <c r="G53" s="279" t="str">
        <f>VLOOKUP(B53,Startlist!B:H,6,FALSE)</f>
        <v>TT Racing Team</v>
      </c>
      <c r="H53" s="281" t="str">
        <f>VLOOKUP(B53,Results!B:Q,16,FALSE)</f>
        <v> 1:05.45,7</v>
      </c>
    </row>
    <row r="54" spans="1:8" ht="15" customHeight="1">
      <c r="A54" s="180">
        <f t="shared" si="0"/>
        <v>47</v>
      </c>
      <c r="B54" s="282">
        <v>85</v>
      </c>
      <c r="C54" s="278" t="str">
        <f>VLOOKUP(B54,Startlist!B:F,2,FALSE)</f>
        <v>E9</v>
      </c>
      <c r="D54" s="279" t="str">
        <f>CONCATENATE(VLOOKUP(B54,Startlist!B:H,3,FALSE)," / ",VLOOKUP(B54,Startlist!B:H,4,FALSE))</f>
        <v>Janar Tänak / Janno ōunpuu</v>
      </c>
      <c r="E54" s="280" t="str">
        <f>VLOOKUP(B54,Startlist!B:F,5,FALSE)</f>
        <v>EST</v>
      </c>
      <c r="F54" s="279" t="str">
        <f>VLOOKUP(B54,Startlist!B:H,7,FALSE)</f>
        <v>Vaz 2105</v>
      </c>
      <c r="G54" s="279" t="str">
        <f>VLOOKUP(B54,Startlist!B:H,6,FALSE)</f>
        <v>OT Racing</v>
      </c>
      <c r="H54" s="281" t="str">
        <f>VLOOKUP(B54,Results!B:Q,16,FALSE)</f>
        <v> 1:13.35,4</v>
      </c>
    </row>
    <row r="55" spans="1:8" ht="15" customHeight="1">
      <c r="A55" s="180">
        <f t="shared" si="0"/>
        <v>48</v>
      </c>
      <c r="B55" s="282">
        <v>42</v>
      </c>
      <c r="C55" s="278" t="str">
        <f>VLOOKUP(B55,Startlist!B:F,2,FALSE)</f>
        <v>N3</v>
      </c>
      <c r="D55" s="279" t="str">
        <f>CONCATENATE(VLOOKUP(B55,Startlist!B:H,3,FALSE)," / ",VLOOKUP(B55,Startlist!B:H,4,FALSE))</f>
        <v>Kevin Kuusik / Carl Terras</v>
      </c>
      <c r="E55" s="280" t="str">
        <f>VLOOKUP(B55,Startlist!B:F,5,FALSE)</f>
        <v>EST</v>
      </c>
      <c r="F55" s="279" t="str">
        <f>VLOOKUP(B55,Startlist!B:H,7,FALSE)</f>
        <v>Renault Clio Ragnotti</v>
      </c>
      <c r="G55" s="279" t="str">
        <f>VLOOKUP(B55,Startlist!B:H,6,FALSE)</f>
        <v>OT Racing</v>
      </c>
      <c r="H55" s="281" t="str">
        <f>VLOOKUP(B55,Results!B:Q,16,FALSE)</f>
        <v> 1:17.14,6</v>
      </c>
    </row>
    <row r="56" spans="1:8" ht="15" customHeight="1">
      <c r="A56" s="180"/>
      <c r="B56" s="282">
        <v>5</v>
      </c>
      <c r="C56" s="278" t="str">
        <f>VLOOKUP(B56,Startlist!B:F,2,FALSE)</f>
        <v>N4</v>
      </c>
      <c r="D56" s="279" t="str">
        <f>CONCATENATE(VLOOKUP(B56,Startlist!B:H,3,FALSE)," / ",VLOOKUP(B56,Startlist!B:H,4,FALSE))</f>
        <v>Siim Plangi / Marek Sarapuu</v>
      </c>
      <c r="E56" s="280" t="str">
        <f>VLOOKUP(B56,Startlist!B:F,5,FALSE)</f>
        <v>EST</v>
      </c>
      <c r="F56" s="279" t="str">
        <f>VLOOKUP(B56,Startlist!B:H,7,FALSE)</f>
        <v>Mitsubishi Lancer Evo 9</v>
      </c>
      <c r="G56" s="279" t="str">
        <f>VLOOKUP(B56,Startlist!B:H,6,FALSE)</f>
        <v>ASRT</v>
      </c>
      <c r="H56" s="286" t="s">
        <v>586</v>
      </c>
    </row>
    <row r="57" spans="1:8" ht="15" customHeight="1">
      <c r="A57" s="180"/>
      <c r="B57" s="282">
        <v>8</v>
      </c>
      <c r="C57" s="278" t="str">
        <f>VLOOKUP(B57,Startlist!B:F,2,FALSE)</f>
        <v>N4</v>
      </c>
      <c r="D57" s="279" t="str">
        <f>CONCATENATE(VLOOKUP(B57,Startlist!B:H,3,FALSE)," / ",VLOOKUP(B57,Startlist!B:H,4,FALSE))</f>
        <v>Egon Kaur / Erik Lepikson</v>
      </c>
      <c r="E57" s="280" t="str">
        <f>VLOOKUP(B57,Startlist!B:F,5,FALSE)</f>
        <v>EST</v>
      </c>
      <c r="F57" s="279" t="str">
        <f>VLOOKUP(B57,Startlist!B:H,7,FALSE)</f>
        <v>Mitsubishi Lancer Evo 10</v>
      </c>
      <c r="G57" s="279" t="str">
        <f>VLOOKUP(B57,Startlist!B:H,6,FALSE)</f>
        <v>Carglass Rally Team</v>
      </c>
      <c r="H57" s="286" t="s">
        <v>586</v>
      </c>
    </row>
    <row r="58" spans="1:8" ht="15" customHeight="1">
      <c r="A58" s="180"/>
      <c r="B58" s="282">
        <v>9</v>
      </c>
      <c r="C58" s="278" t="str">
        <f>VLOOKUP(B58,Startlist!B:F,2,FALSE)</f>
        <v>N4</v>
      </c>
      <c r="D58" s="279" t="str">
        <f>CONCATENATE(VLOOKUP(B58,Startlist!B:H,3,FALSE)," / ",VLOOKUP(B58,Startlist!B:H,4,FALSE))</f>
        <v>Roland Murakas / Kalle Adler</v>
      </c>
      <c r="E58" s="280" t="str">
        <f>VLOOKUP(B58,Startlist!B:F,5,FALSE)</f>
        <v>EST</v>
      </c>
      <c r="F58" s="279" t="str">
        <f>VLOOKUP(B58,Startlist!B:H,7,FALSE)</f>
        <v>Mitsubishi Lancer Evo 10</v>
      </c>
      <c r="G58" s="279" t="str">
        <f>VLOOKUP(B58,Startlist!B:H,6,FALSE)</f>
        <v>Prorehv Rally Team</v>
      </c>
      <c r="H58" s="286" t="s">
        <v>586</v>
      </c>
    </row>
    <row r="59" spans="1:8" ht="15" customHeight="1">
      <c r="A59" s="180"/>
      <c r="B59" s="282">
        <v>10</v>
      </c>
      <c r="C59" s="278" t="str">
        <f>VLOOKUP(B59,Startlist!B:F,2,FALSE)</f>
        <v>R4</v>
      </c>
      <c r="D59" s="279" t="str">
        <f>CONCATENATE(VLOOKUP(B59,Startlist!B:H,3,FALSE)," / ",VLOOKUP(B59,Startlist!B:H,4,FALSE))</f>
        <v>Jukka Hiltunen / Tapio Suominen</v>
      </c>
      <c r="E59" s="280" t="str">
        <f>VLOOKUP(B59,Startlist!B:F,5,FALSE)</f>
        <v>FIN</v>
      </c>
      <c r="F59" s="279" t="str">
        <f>VLOOKUP(B59,Startlist!B:H,7,FALSE)</f>
        <v>Ford Fiesta S2000</v>
      </c>
      <c r="G59" s="279" t="str">
        <f>VLOOKUP(B59,Startlist!B:H,6,FALSE)</f>
        <v>Printsport</v>
      </c>
      <c r="H59" s="286" t="s">
        <v>586</v>
      </c>
    </row>
    <row r="60" spans="1:8" ht="15" customHeight="1">
      <c r="A60" s="180"/>
      <c r="B60" s="282">
        <v>19</v>
      </c>
      <c r="C60" s="278" t="str">
        <f>VLOOKUP(B60,Startlist!B:F,2,FALSE)</f>
        <v>E11</v>
      </c>
      <c r="D60" s="279" t="str">
        <f>CONCATENATE(VLOOKUP(B60,Startlist!B:H,3,FALSE)," / ",VLOOKUP(B60,Startlist!B:H,4,FALSE))</f>
        <v>Ago Ahu / Kalle Ahu</v>
      </c>
      <c r="E60" s="280" t="str">
        <f>VLOOKUP(B60,Startlist!B:F,5,FALSE)</f>
        <v>EST</v>
      </c>
      <c r="F60" s="279" t="str">
        <f>VLOOKUP(B60,Startlist!B:H,7,FALSE)</f>
        <v>BMW M3</v>
      </c>
      <c r="G60" s="279" t="str">
        <f>VLOOKUP(B60,Startlist!B:H,6,FALSE)</f>
        <v>Sar-Tech Motorsport</v>
      </c>
      <c r="H60" s="286" t="s">
        <v>586</v>
      </c>
    </row>
    <row r="61" spans="1:8" ht="15" customHeight="1">
      <c r="A61" s="180"/>
      <c r="B61" s="282">
        <v>21</v>
      </c>
      <c r="C61" s="278" t="str">
        <f>VLOOKUP(B61,Startlist!B:F,2,FALSE)</f>
        <v>N3</v>
      </c>
      <c r="D61" s="279" t="str">
        <f>CONCATENATE(VLOOKUP(B61,Startlist!B:H,3,FALSE)," / ",VLOOKUP(B61,Startlist!B:H,4,FALSE))</f>
        <v>Sander Siniorg / Cristen Laos</v>
      </c>
      <c r="E61" s="280" t="str">
        <f>VLOOKUP(B61,Startlist!B:F,5,FALSE)</f>
        <v>EST</v>
      </c>
      <c r="F61" s="279" t="str">
        <f>VLOOKUP(B61,Startlist!B:H,7,FALSE)</f>
        <v>Honda Civic Type-R</v>
      </c>
      <c r="G61" s="279" t="str">
        <f>VLOOKUP(B61,Startlist!B:H,6,FALSE)</f>
        <v>Prorehv Rally Team</v>
      </c>
      <c r="H61" s="286" t="s">
        <v>586</v>
      </c>
    </row>
    <row r="62" spans="1:8" ht="15" customHeight="1">
      <c r="A62" s="180"/>
      <c r="B62" s="282">
        <v>34</v>
      </c>
      <c r="C62" s="278" t="str">
        <f>VLOOKUP(B62,Startlist!B:F,2,FALSE)</f>
        <v>E10</v>
      </c>
      <c r="D62" s="279" t="str">
        <f>CONCATENATE(VLOOKUP(B62,Startlist!B:H,3,FALSE)," / ",VLOOKUP(B62,Startlist!B:H,4,FALSE))</f>
        <v>Lembit Soe / Ahto Pihlas</v>
      </c>
      <c r="E62" s="280" t="str">
        <f>VLOOKUP(B62,Startlist!B:F,5,FALSE)</f>
        <v>EST</v>
      </c>
      <c r="F62" s="279" t="str">
        <f>VLOOKUP(B62,Startlist!B:H,7,FALSE)</f>
        <v>Toyota Starlet</v>
      </c>
      <c r="G62" s="279" t="str">
        <f>VLOOKUP(B62,Startlist!B:H,6,FALSE)</f>
        <v>Sar-Tech Motorsport</v>
      </c>
      <c r="H62" s="286" t="s">
        <v>586</v>
      </c>
    </row>
    <row r="63" spans="1:8" ht="15" customHeight="1">
      <c r="A63" s="180"/>
      <c r="B63" s="282">
        <v>36</v>
      </c>
      <c r="C63" s="278" t="str">
        <f>VLOOKUP(B63,Startlist!B:F,2,FALSE)</f>
        <v>A6</v>
      </c>
      <c r="D63" s="279" t="str">
        <f>CONCATENATE(VLOOKUP(B63,Startlist!B:H,3,FALSE)," / ",VLOOKUP(B63,Startlist!B:H,4,FALSE))</f>
        <v>Rasmus Uustulnd / Imre Kuusk</v>
      </c>
      <c r="E63" s="280" t="str">
        <f>VLOOKUP(B63,Startlist!B:F,5,FALSE)</f>
        <v>EST</v>
      </c>
      <c r="F63" s="279" t="str">
        <f>VLOOKUP(B63,Startlist!B:H,7,FALSE)</f>
        <v>Ford Fiesta R2</v>
      </c>
      <c r="G63" s="279" t="str">
        <f>VLOOKUP(B63,Startlist!B:H,6,FALSE)</f>
        <v>OT Racing</v>
      </c>
      <c r="H63" s="286" t="s">
        <v>586</v>
      </c>
    </row>
    <row r="64" spans="1:8" ht="15" customHeight="1">
      <c r="A64" s="180"/>
      <c r="B64" s="282">
        <v>41</v>
      </c>
      <c r="C64" s="278" t="str">
        <f>VLOOKUP(B64,Startlist!B:F,2,FALSE)</f>
        <v>E11</v>
      </c>
      <c r="D64" s="279" t="str">
        <f>CONCATENATE(VLOOKUP(B64,Startlist!B:H,3,FALSE)," / ",VLOOKUP(B64,Startlist!B:H,4,FALSE))</f>
        <v>Argo Kuutok / Mart Bergmann</v>
      </c>
      <c r="E64" s="280" t="str">
        <f>VLOOKUP(B64,Startlist!B:F,5,FALSE)</f>
        <v>EST</v>
      </c>
      <c r="F64" s="279" t="str">
        <f>VLOOKUP(B64,Startlist!B:H,7,FALSE)</f>
        <v>BMW M3</v>
      </c>
      <c r="G64" s="279" t="str">
        <f>VLOOKUP(B64,Startlist!B:H,6,FALSE)</f>
        <v>LaitseRallyPark</v>
      </c>
      <c r="H64" s="286" t="s">
        <v>586</v>
      </c>
    </row>
    <row r="65" spans="1:8" ht="15" customHeight="1">
      <c r="A65" s="180"/>
      <c r="B65" s="282">
        <v>46</v>
      </c>
      <c r="C65" s="278" t="str">
        <f>VLOOKUP(B65,Startlist!B:F,2,FALSE)</f>
        <v>A8</v>
      </c>
      <c r="D65" s="279" t="str">
        <f>CONCATENATE(VLOOKUP(B65,Startlist!B:H,3,FALSE)," / ",VLOOKUP(B65,Startlist!B:H,4,FALSE))</f>
        <v>Rünno Ubinhain / Riho Tenveld</v>
      </c>
      <c r="E65" s="280" t="str">
        <f>VLOOKUP(B65,Startlist!B:F,5,FALSE)</f>
        <v>EST</v>
      </c>
      <c r="F65" s="279" t="str">
        <f>VLOOKUP(B65,Startlist!B:H,7,FALSE)</f>
        <v>Subaru Impreza STI</v>
      </c>
      <c r="G65" s="279" t="str">
        <f>VLOOKUP(B65,Startlist!B:H,6,FALSE)</f>
        <v>LaitseRallyPark</v>
      </c>
      <c r="H65" s="286" t="s">
        <v>586</v>
      </c>
    </row>
    <row r="66" spans="1:8" ht="15" customHeight="1">
      <c r="A66" s="180"/>
      <c r="B66" s="282">
        <v>53</v>
      </c>
      <c r="C66" s="278" t="str">
        <f>VLOOKUP(B66,Startlist!B:F,2,FALSE)</f>
        <v>N3</v>
      </c>
      <c r="D66" s="279" t="str">
        <f>CONCATENATE(VLOOKUP(B66,Startlist!B:H,3,FALSE)," / ",VLOOKUP(B66,Startlist!B:H,4,FALSE))</f>
        <v>Tanel Müürsepp / Neeme Järvpōld</v>
      </c>
      <c r="E66" s="280" t="str">
        <f>VLOOKUP(B66,Startlist!B:F,5,FALSE)</f>
        <v>EST</v>
      </c>
      <c r="F66" s="279" t="str">
        <f>VLOOKUP(B66,Startlist!B:H,7,FALSE)</f>
        <v>Honda Civic Type-R</v>
      </c>
      <c r="G66" s="279" t="str">
        <f>VLOOKUP(B66,Startlist!B:H,6,FALSE)</f>
        <v>G.M.Racing SK</v>
      </c>
      <c r="H66" s="286" t="s">
        <v>586</v>
      </c>
    </row>
    <row r="67" spans="1:8" ht="15" customHeight="1">
      <c r="A67" s="180"/>
      <c r="B67" s="282">
        <v>55</v>
      </c>
      <c r="C67" s="278" t="str">
        <f>VLOOKUP(B67,Startlist!B:F,2,FALSE)</f>
        <v>E10</v>
      </c>
      <c r="D67" s="279" t="str">
        <f>CONCATENATE(VLOOKUP(B67,Startlist!B:H,3,FALSE)," / ",VLOOKUP(B67,Startlist!B:H,4,FALSE))</f>
        <v>Rando Turja / Ain Sepp</v>
      </c>
      <c r="E67" s="280" t="str">
        <f>VLOOKUP(B67,Startlist!B:F,5,FALSE)</f>
        <v>EST</v>
      </c>
      <c r="F67" s="279" t="str">
        <f>VLOOKUP(B67,Startlist!B:H,7,FALSE)</f>
        <v>Lada VFTS</v>
      </c>
      <c r="G67" s="279" t="str">
        <f>VLOOKUP(B67,Startlist!B:H,6,FALSE)</f>
        <v>Sar-Tech Motorsport</v>
      </c>
      <c r="H67" s="286" t="s">
        <v>586</v>
      </c>
    </row>
    <row r="68" spans="1:8" ht="15" customHeight="1">
      <c r="A68" s="180"/>
      <c r="B68" s="282">
        <v>64</v>
      </c>
      <c r="C68" s="278" t="str">
        <f>VLOOKUP(B68,Startlist!B:F,2,FALSE)</f>
        <v>E10</v>
      </c>
      <c r="D68" s="279" t="str">
        <f>CONCATENATE(VLOOKUP(B68,Startlist!B:H,3,FALSE)," / ",VLOOKUP(B68,Startlist!B:H,4,FALSE))</f>
        <v>Taavo Tigane / Eero Viljus</v>
      </c>
      <c r="E68" s="280" t="str">
        <f>VLOOKUP(B68,Startlist!B:F,5,FALSE)</f>
        <v>EST</v>
      </c>
      <c r="F68" s="279" t="str">
        <f>VLOOKUP(B68,Startlist!B:H,7,FALSE)</f>
        <v>Nissan Sunny</v>
      </c>
      <c r="G68" s="279" t="str">
        <f>VLOOKUP(B68,Startlist!B:H,6,FALSE)</f>
        <v>RS Racing Team</v>
      </c>
      <c r="H68" s="286" t="s">
        <v>586</v>
      </c>
    </row>
    <row r="69" spans="1:8" ht="15" customHeight="1">
      <c r="A69" s="180"/>
      <c r="B69" s="282">
        <v>70</v>
      </c>
      <c r="C69" s="278" t="str">
        <f>VLOOKUP(B69,Startlist!B:F,2,FALSE)</f>
        <v>E10</v>
      </c>
      <c r="D69" s="279" t="str">
        <f>CONCATENATE(VLOOKUP(B69,Startlist!B:H,3,FALSE)," / ",VLOOKUP(B69,Startlist!B:H,4,FALSE))</f>
        <v>Simo Saar / Janek Tamm</v>
      </c>
      <c r="E69" s="280" t="str">
        <f>VLOOKUP(B69,Startlist!B:F,5,FALSE)</f>
        <v>EST</v>
      </c>
      <c r="F69" s="279" t="str">
        <f>VLOOKUP(B69,Startlist!B:H,7,FALSE)</f>
        <v>Renault Clio</v>
      </c>
      <c r="G69" s="279" t="str">
        <f>VLOOKUP(B69,Startlist!B:H,6,FALSE)</f>
        <v>PSC Motorsport</v>
      </c>
      <c r="H69" s="286" t="s">
        <v>586</v>
      </c>
    </row>
    <row r="70" spans="1:8" ht="15" customHeight="1">
      <c r="A70" s="180"/>
      <c r="B70" s="282">
        <v>71</v>
      </c>
      <c r="C70" s="278" t="str">
        <f>VLOOKUP(B70,Startlist!B:F,2,FALSE)</f>
        <v>E10</v>
      </c>
      <c r="D70" s="279" t="str">
        <f>CONCATENATE(VLOOKUP(B70,Startlist!B:H,3,FALSE)," / ",VLOOKUP(B70,Startlist!B:H,4,FALSE))</f>
        <v>Karl Tarrend / Martin Meltsov</v>
      </c>
      <c r="E70" s="280" t="str">
        <f>VLOOKUP(B70,Startlist!B:F,5,FALSE)</f>
        <v>EST</v>
      </c>
      <c r="F70" s="279" t="str">
        <f>VLOOKUP(B70,Startlist!B:H,7,FALSE)</f>
        <v>Renault Clio</v>
      </c>
      <c r="G70" s="279" t="str">
        <f>VLOOKUP(B70,Startlist!B:H,6,FALSE)</f>
        <v>G.M.Racing SK</v>
      </c>
      <c r="H70" s="286" t="s">
        <v>586</v>
      </c>
    </row>
    <row r="71" spans="1:8" ht="15" customHeight="1">
      <c r="A71" s="180"/>
      <c r="B71" s="282">
        <v>75</v>
      </c>
      <c r="C71" s="278" t="str">
        <f>VLOOKUP(B71,Startlist!B:F,2,FALSE)</f>
        <v>E10</v>
      </c>
      <c r="D71" s="279" t="str">
        <f>CONCATENATE(VLOOKUP(B71,Startlist!B:H,3,FALSE)," / ",VLOOKUP(B71,Startlist!B:H,4,FALSE))</f>
        <v>Ronald Jürgenson / Janek Ojala</v>
      </c>
      <c r="E71" s="280" t="str">
        <f>VLOOKUP(B71,Startlist!B:F,5,FALSE)</f>
        <v>EST</v>
      </c>
      <c r="F71" s="279" t="str">
        <f>VLOOKUP(B71,Startlist!B:H,7,FALSE)</f>
        <v>Peugeot 205 GTI</v>
      </c>
      <c r="G71" s="279" t="str">
        <f>VLOOKUP(B71,Startlist!B:H,6,FALSE)</f>
        <v>Yellow Racing</v>
      </c>
      <c r="H71" s="286" t="s">
        <v>586</v>
      </c>
    </row>
    <row r="72" spans="1:8" ht="15" customHeight="1">
      <c r="A72" s="180"/>
      <c r="B72" s="282">
        <v>79</v>
      </c>
      <c r="C72" s="278" t="str">
        <f>VLOOKUP(B72,Startlist!B:F,2,FALSE)</f>
        <v>E10</v>
      </c>
      <c r="D72" s="279" t="str">
        <f>CONCATENATE(VLOOKUP(B72,Startlist!B:H,3,FALSE)," / ",VLOOKUP(B72,Startlist!B:H,4,FALSE))</f>
        <v>Margus Sarja / Taavi Audova</v>
      </c>
      <c r="E72" s="280" t="str">
        <f>VLOOKUP(B72,Startlist!B:F,5,FALSE)</f>
        <v>EST</v>
      </c>
      <c r="F72" s="279" t="str">
        <f>VLOOKUP(B72,Startlist!B:H,7,FALSE)</f>
        <v>VW Golf</v>
      </c>
      <c r="G72" s="279" t="str">
        <f>VLOOKUP(B72,Startlist!B:H,6,FALSE)</f>
        <v>G.M.Racing SK</v>
      </c>
      <c r="H72" s="286" t="s">
        <v>586</v>
      </c>
    </row>
    <row r="73" spans="1:8" ht="15" customHeight="1">
      <c r="A73" s="180"/>
      <c r="B73" s="282">
        <v>80</v>
      </c>
      <c r="C73" s="278" t="str">
        <f>VLOOKUP(B73,Startlist!B:F,2,FALSE)</f>
        <v>E10</v>
      </c>
      <c r="D73" s="279" t="str">
        <f>CONCATENATE(VLOOKUP(B73,Startlist!B:H,3,FALSE)," / ",VLOOKUP(B73,Startlist!B:H,4,FALSE))</f>
        <v>Einar Soe / Tarmo Kaseorg</v>
      </c>
      <c r="E73" s="280" t="str">
        <f>VLOOKUP(B73,Startlist!B:F,5,FALSE)</f>
        <v>EST</v>
      </c>
      <c r="F73" s="279" t="str">
        <f>VLOOKUP(B73,Startlist!B:H,7,FALSE)</f>
        <v>Toyota Starlet</v>
      </c>
      <c r="G73" s="279" t="str">
        <f>VLOOKUP(B73,Startlist!B:H,6,FALSE)</f>
        <v>Sar-Tech Motorsport</v>
      </c>
      <c r="H73" s="286" t="s">
        <v>586</v>
      </c>
    </row>
    <row r="74" spans="1:8" ht="15" customHeight="1">
      <c r="A74" s="180"/>
      <c r="B74" s="282">
        <v>86</v>
      </c>
      <c r="C74" s="278" t="str">
        <f>VLOOKUP(B74,Startlist!B:F,2,FALSE)</f>
        <v>E10</v>
      </c>
      <c r="D74" s="279" t="str">
        <f>CONCATENATE(VLOOKUP(B74,Startlist!B:H,3,FALSE)," / ",VLOOKUP(B74,Startlist!B:H,4,FALSE))</f>
        <v>Harri Rodendau / Aivo Rahu</v>
      </c>
      <c r="E74" s="280" t="str">
        <f>VLOOKUP(B74,Startlist!B:F,5,FALSE)</f>
        <v>EST</v>
      </c>
      <c r="F74" s="279" t="str">
        <f>VLOOKUP(B74,Startlist!B:H,7,FALSE)</f>
        <v>Ford Escort MK2</v>
      </c>
      <c r="G74" s="279" t="str">
        <f>VLOOKUP(B74,Startlist!B:H,6,FALSE)</f>
        <v>OMP Motorsport</v>
      </c>
      <c r="H74" s="286" t="s">
        <v>586</v>
      </c>
    </row>
    <row r="75" spans="1:8" ht="15" customHeight="1">
      <c r="A75" s="180"/>
      <c r="B75" s="282">
        <v>87</v>
      </c>
      <c r="C75" s="278" t="str">
        <f>VLOOKUP(B75,Startlist!B:F,2,FALSE)</f>
        <v>E9</v>
      </c>
      <c r="D75" s="279" t="str">
        <f>CONCATENATE(VLOOKUP(B75,Startlist!B:H,3,FALSE)," / ",VLOOKUP(B75,Startlist!B:H,4,FALSE))</f>
        <v>Henri Franke / Alain Sivous</v>
      </c>
      <c r="E75" s="280" t="str">
        <f>VLOOKUP(B75,Startlist!B:F,5,FALSE)</f>
        <v>EST</v>
      </c>
      <c r="F75" s="279" t="str">
        <f>VLOOKUP(B75,Startlist!B:H,7,FALSE)</f>
        <v>Suzuki Baleno</v>
      </c>
      <c r="G75" s="279" t="str">
        <f>VLOOKUP(B75,Startlist!B:H,6,FALSE)</f>
        <v>ECOM Motorsport</v>
      </c>
      <c r="H75" s="286" t="s">
        <v>586</v>
      </c>
    </row>
    <row r="76" spans="1:8" ht="15" customHeight="1">
      <c r="A76" s="180"/>
      <c r="B76" s="282">
        <v>90</v>
      </c>
      <c r="C76" s="278" t="str">
        <f>VLOOKUP(B76,Startlist!B:F,2,FALSE)</f>
        <v>E9</v>
      </c>
      <c r="D76" s="279" t="str">
        <f>CONCATENATE(VLOOKUP(B76,Startlist!B:H,3,FALSE)," / ",VLOOKUP(B76,Startlist!B:H,4,FALSE))</f>
        <v>Janek Jelle / Vaido Tali</v>
      </c>
      <c r="E76" s="280" t="str">
        <f>VLOOKUP(B76,Startlist!B:F,5,FALSE)</f>
        <v>EST</v>
      </c>
      <c r="F76" s="279" t="str">
        <f>VLOOKUP(B76,Startlist!B:H,7,FALSE)</f>
        <v>Lada 2105</v>
      </c>
      <c r="G76" s="279" t="str">
        <f>VLOOKUP(B76,Startlist!B:H,6,FALSE)</f>
        <v>Tamsalu AMK</v>
      </c>
      <c r="H76" s="286" t="s">
        <v>586</v>
      </c>
    </row>
    <row r="77" spans="1:8" ht="15" customHeight="1">
      <c r="A77" s="180"/>
      <c r="B77" s="282">
        <v>91</v>
      </c>
      <c r="C77" s="278" t="str">
        <f>VLOOKUP(B77,Startlist!B:F,2,FALSE)</f>
        <v>E10</v>
      </c>
      <c r="D77" s="279" t="str">
        <f>CONCATENATE(VLOOKUP(B77,Startlist!B:H,3,FALSE)," / ",VLOOKUP(B77,Startlist!B:H,4,FALSE))</f>
        <v>Martin Vatter / Erik Sher</v>
      </c>
      <c r="E77" s="280" t="str">
        <f>VLOOKUP(B77,Startlist!B:F,5,FALSE)</f>
        <v>EST</v>
      </c>
      <c r="F77" s="279" t="str">
        <f>VLOOKUP(B77,Startlist!B:H,7,FALSE)</f>
        <v>Mitsubishi Colt</v>
      </c>
      <c r="G77" s="279" t="str">
        <f>VLOOKUP(B77,Startlist!B:H,6,FALSE)</f>
        <v>AMK Ligur Racing</v>
      </c>
      <c r="H77" s="286" t="s">
        <v>586</v>
      </c>
    </row>
    <row r="78" spans="1:8" ht="15" customHeight="1">
      <c r="A78" s="180"/>
      <c r="B78" s="282">
        <v>93</v>
      </c>
      <c r="C78" s="278" t="str">
        <f>VLOOKUP(B78,Startlist!B:F,2,FALSE)</f>
        <v>E9</v>
      </c>
      <c r="D78" s="279" t="str">
        <f>CONCATENATE(VLOOKUP(B78,Startlist!B:H,3,FALSE)," / ",VLOOKUP(B78,Startlist!B:H,4,FALSE))</f>
        <v>Indrek Irs / Arvo Liimann</v>
      </c>
      <c r="E78" s="280" t="str">
        <f>VLOOKUP(B78,Startlist!B:F,5,FALSE)</f>
        <v>EST</v>
      </c>
      <c r="F78" s="279" t="str">
        <f>VLOOKUP(B78,Startlist!B:H,7,FALSE)</f>
        <v>AZLK 2140</v>
      </c>
      <c r="G78" s="279" t="str">
        <f>VLOOKUP(B78,Startlist!B:H,6,FALSE)</f>
        <v>SK Villu</v>
      </c>
      <c r="H78" s="286" t="s">
        <v>586</v>
      </c>
    </row>
    <row r="79" spans="1:8" ht="15" customHeight="1">
      <c r="A79" s="180"/>
      <c r="B79" s="282">
        <v>95</v>
      </c>
      <c r="C79" s="278" t="str">
        <f>VLOOKUP(B79,Startlist!B:F,2,FALSE)</f>
        <v>E13</v>
      </c>
      <c r="D79" s="279" t="str">
        <f>CONCATENATE(VLOOKUP(B79,Startlist!B:H,3,FALSE)," / ",VLOOKUP(B79,Startlist!B:H,4,FALSE))</f>
        <v>Kristo Laadre / Priit Pilden</v>
      </c>
      <c r="E79" s="280" t="str">
        <f>VLOOKUP(B79,Startlist!B:F,5,FALSE)</f>
        <v>EST</v>
      </c>
      <c r="F79" s="279" t="str">
        <f>VLOOKUP(B79,Startlist!B:H,7,FALSE)</f>
        <v>Gaz 51</v>
      </c>
      <c r="G79" s="279" t="str">
        <f>VLOOKUP(B79,Startlist!B:H,6,FALSE)</f>
        <v>GAZ Ralliklubi</v>
      </c>
      <c r="H79" s="286" t="s">
        <v>586</v>
      </c>
    </row>
    <row r="80" spans="1:8" ht="15" customHeight="1">
      <c r="A80" s="180"/>
      <c r="B80" s="282">
        <v>96</v>
      </c>
      <c r="C80" s="278" t="str">
        <f>VLOOKUP(B80,Startlist!B:F,2,FALSE)</f>
        <v>E13</v>
      </c>
      <c r="D80" s="279" t="str">
        <f>CONCATENATE(VLOOKUP(B80,Startlist!B:H,3,FALSE)," / ",VLOOKUP(B80,Startlist!B:H,4,FALSE))</f>
        <v>Kaido Vilu / Andrus Markson</v>
      </c>
      <c r="E80" s="280" t="str">
        <f>VLOOKUP(B80,Startlist!B:F,5,FALSE)</f>
        <v>EST</v>
      </c>
      <c r="F80" s="279" t="str">
        <f>VLOOKUP(B80,Startlist!B:H,7,FALSE)</f>
        <v>Gaz 51A</v>
      </c>
      <c r="G80" s="279" t="str">
        <f>VLOOKUP(B80,Startlist!B:H,6,FALSE)</f>
        <v>GAZ Ralliklubi</v>
      </c>
      <c r="H80" s="286" t="s">
        <v>586</v>
      </c>
    </row>
    <row r="81" spans="1:8" ht="15" customHeight="1">
      <c r="A81" s="180"/>
      <c r="B81" s="282">
        <v>97</v>
      </c>
      <c r="C81" s="278" t="str">
        <f>VLOOKUP(B81,Startlist!B:F,2,FALSE)</f>
        <v>E13</v>
      </c>
      <c r="D81" s="279" t="str">
        <f>CONCATENATE(VLOOKUP(B81,Startlist!B:H,3,FALSE)," / ",VLOOKUP(B81,Startlist!B:H,4,FALSE))</f>
        <v>Veiko Liukanen / Toivo Liukanen</v>
      </c>
      <c r="E81" s="280" t="str">
        <f>VLOOKUP(B81,Startlist!B:F,5,FALSE)</f>
        <v>EST</v>
      </c>
      <c r="F81" s="279" t="str">
        <f>VLOOKUP(B81,Startlist!B:H,7,FALSE)</f>
        <v>Gaz 51/53</v>
      </c>
      <c r="G81" s="279" t="str">
        <f>VLOOKUP(B81,Startlist!B:H,6,FALSE)</f>
        <v>GAZ Ralliklubi</v>
      </c>
      <c r="H81" s="286" t="s">
        <v>586</v>
      </c>
    </row>
    <row r="82" spans="1:8" ht="12.75">
      <c r="A82" s="142"/>
      <c r="B82" s="142"/>
      <c r="C82" s="142"/>
      <c r="D82" s="142"/>
      <c r="E82" s="142"/>
      <c r="F82" s="142"/>
      <c r="G82" s="142"/>
      <c r="H82" s="154"/>
    </row>
    <row r="83" spans="1:8" ht="12.75">
      <c r="A83" s="142"/>
      <c r="B83" s="142"/>
      <c r="C83" s="142"/>
      <c r="D83" s="142"/>
      <c r="E83" s="142"/>
      <c r="F83" s="142"/>
      <c r="G83" s="142"/>
      <c r="H83" s="154"/>
    </row>
    <row r="84" spans="1:8" ht="12.75">
      <c r="A84" s="142"/>
      <c r="B84" s="142"/>
      <c r="C84" s="142"/>
      <c r="D84" s="142"/>
      <c r="E84" s="142"/>
      <c r="F84" s="142"/>
      <c r="G84" s="142"/>
      <c r="H84" s="154"/>
    </row>
    <row r="85" spans="1:8" ht="12.75">
      <c r="A85" s="142"/>
      <c r="B85" s="142"/>
      <c r="C85" s="142"/>
      <c r="D85" s="142"/>
      <c r="E85" s="142"/>
      <c r="F85" s="142"/>
      <c r="G85" s="142"/>
      <c r="H85" s="154"/>
    </row>
    <row r="86" spans="1:8" ht="12.75">
      <c r="A86" s="142"/>
      <c r="B86" s="142"/>
      <c r="C86" s="142"/>
      <c r="D86" s="142"/>
      <c r="E86" s="142"/>
      <c r="F86" s="142"/>
      <c r="G86" s="142"/>
      <c r="H86" s="154"/>
    </row>
    <row r="87" spans="1:8" ht="12.75">
      <c r="A87" s="142"/>
      <c r="B87" s="142"/>
      <c r="C87" s="142"/>
      <c r="D87" s="142"/>
      <c r="E87" s="142"/>
      <c r="F87" s="142"/>
      <c r="G87" s="142"/>
      <c r="H87" s="154"/>
    </row>
    <row r="88" spans="1:8" ht="12.75">
      <c r="A88" s="142"/>
      <c r="B88" s="142"/>
      <c r="C88" s="142"/>
      <c r="D88" s="142"/>
      <c r="E88" s="142"/>
      <c r="F88" s="142"/>
      <c r="G88" s="142"/>
      <c r="H88" s="154"/>
    </row>
    <row r="89" spans="1:8" ht="12.75">
      <c r="A89" s="142"/>
      <c r="B89" s="142"/>
      <c r="C89" s="142"/>
      <c r="D89" s="142"/>
      <c r="E89" s="142"/>
      <c r="F89" s="142"/>
      <c r="G89" s="142"/>
      <c r="H89" s="154"/>
    </row>
    <row r="90" spans="1:8" ht="12.75">
      <c r="A90" s="142"/>
      <c r="B90" s="142"/>
      <c r="C90" s="142"/>
      <c r="D90" s="142"/>
      <c r="E90" s="142"/>
      <c r="F90" s="142"/>
      <c r="G90" s="142"/>
      <c r="H90" s="154"/>
    </row>
    <row r="91" spans="1:8" ht="12.75">
      <c r="A91" s="142"/>
      <c r="B91" s="142"/>
      <c r="C91" s="142"/>
      <c r="D91" s="142"/>
      <c r="E91" s="142"/>
      <c r="F91" s="142"/>
      <c r="G91" s="142"/>
      <c r="H91" s="154"/>
    </row>
    <row r="92" spans="1:8" ht="12.75">
      <c r="A92" s="142"/>
      <c r="B92" s="142"/>
      <c r="C92" s="142"/>
      <c r="D92" s="142"/>
      <c r="E92" s="142"/>
      <c r="F92" s="142"/>
      <c r="G92" s="142"/>
      <c r="H92" s="154"/>
    </row>
    <row r="93" spans="1:8" ht="12.75">
      <c r="A93" s="142"/>
      <c r="B93" s="142"/>
      <c r="C93" s="142"/>
      <c r="D93" s="142"/>
      <c r="E93" s="142"/>
      <c r="F93" s="142"/>
      <c r="G93" s="142"/>
      <c r="H93" s="154"/>
    </row>
    <row r="94" spans="1:8" ht="12.75">
      <c r="A94" s="142"/>
      <c r="B94" s="142"/>
      <c r="C94" s="142"/>
      <c r="D94" s="142"/>
      <c r="E94" s="142"/>
      <c r="F94" s="142"/>
      <c r="G94" s="142"/>
      <c r="H94" s="154"/>
    </row>
    <row r="95" spans="1:8" ht="12.75">
      <c r="A95" s="142"/>
      <c r="B95" s="142"/>
      <c r="C95" s="142"/>
      <c r="D95" s="142"/>
      <c r="E95" s="142"/>
      <c r="F95" s="142"/>
      <c r="G95" s="142"/>
      <c r="H95" s="154"/>
    </row>
    <row r="96" spans="1:8" ht="12.75">
      <c r="A96" s="142"/>
      <c r="B96" s="142"/>
      <c r="C96" s="142"/>
      <c r="D96" s="142"/>
      <c r="E96" s="142"/>
      <c r="F96" s="142"/>
      <c r="G96" s="142"/>
      <c r="H96" s="154"/>
    </row>
    <row r="97" spans="1:8" ht="12.75">
      <c r="A97" s="142"/>
      <c r="B97" s="142"/>
      <c r="C97" s="142"/>
      <c r="D97" s="142"/>
      <c r="E97" s="142"/>
      <c r="F97" s="142"/>
      <c r="G97" s="142"/>
      <c r="H97" s="154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79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6.57421875" style="0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8">
      <c r="E1" s="217" t="s">
        <v>798</v>
      </c>
    </row>
    <row r="2" ht="15.75">
      <c r="E2" s="1" t="str">
        <f>Startlist!$F2</f>
        <v>30. Tallinna Rally 2013</v>
      </c>
    </row>
    <row r="3" ht="15">
      <c r="E3" s="64" t="str">
        <f>Startlist!$F3</f>
        <v>MAY 10 - 11, 2013</v>
      </c>
    </row>
    <row r="4" ht="15">
      <c r="E4" s="64" t="str">
        <f>Startlist!$F4</f>
        <v>Harjumaa</v>
      </c>
    </row>
    <row r="5" ht="12.75">
      <c r="H5" s="186"/>
    </row>
    <row r="6" spans="1:8" ht="12.75">
      <c r="A6" s="38"/>
      <c r="B6" s="187" t="s">
        <v>653</v>
      </c>
      <c r="C6" s="179" t="s">
        <v>634</v>
      </c>
      <c r="D6" s="177" t="s">
        <v>635</v>
      </c>
      <c r="E6" s="176"/>
      <c r="F6" s="178" t="s">
        <v>650</v>
      </c>
      <c r="G6" s="188" t="s">
        <v>649</v>
      </c>
      <c r="H6" s="8" t="s">
        <v>642</v>
      </c>
    </row>
    <row r="7" spans="1:9" ht="15" customHeight="1">
      <c r="A7" s="189">
        <v>1</v>
      </c>
      <c r="B7" s="190">
        <v>1</v>
      </c>
      <c r="C7" s="190" t="s">
        <v>696</v>
      </c>
      <c r="D7" s="191" t="str">
        <f>CONCATENATE(VLOOKUP(B7,Startlist!B:H,3,FALSE)," / ",VLOOKUP(B7,Startlist!B:H,4,FALSE))</f>
        <v>Ott Tänak / Martin Järveoja</v>
      </c>
      <c r="E7" s="190" t="str">
        <f>VLOOKUP(B7,Startlist!B:F,5,FALSE)</f>
        <v>EST</v>
      </c>
      <c r="F7" s="191" t="str">
        <f>VLOOKUP(B7,Startlist!B:H,7,FALSE)</f>
        <v>Subaru Impreza</v>
      </c>
      <c r="G7" s="192" t="str">
        <f>VLOOKUP(B7,Startlist!B:H,6,FALSE)</f>
        <v>OT Racing</v>
      </c>
      <c r="H7" s="193" t="str">
        <f>VLOOKUP(B7,Results!B:R,16,FALSE)</f>
        <v>44.23,5</v>
      </c>
      <c r="I7" s="194"/>
    </row>
    <row r="8" spans="1:9" ht="15" customHeight="1">
      <c r="A8" s="189">
        <f>A7+1</f>
        <v>2</v>
      </c>
      <c r="B8" s="190">
        <v>7</v>
      </c>
      <c r="C8" s="190" t="s">
        <v>696</v>
      </c>
      <c r="D8" s="191" t="str">
        <f>CONCATENATE(VLOOKUP(B8,Startlist!B:H,3,FALSE)," / ",VLOOKUP(B8,Startlist!B:H,4,FALSE))</f>
        <v>Rainer Aus / Simo Koskinen</v>
      </c>
      <c r="E8" s="190" t="str">
        <f>VLOOKUP(B8,Startlist!B:F,5,FALSE)</f>
        <v>EST</v>
      </c>
      <c r="F8" s="191" t="str">
        <f>VLOOKUP(B8,Startlist!B:H,7,FALSE)</f>
        <v>Mitsubishi Lancer Evo 9</v>
      </c>
      <c r="G8" s="192" t="str">
        <f>VLOOKUP(B8,Startlist!B:H,6,FALSE)</f>
        <v>Carglass Rally Team</v>
      </c>
      <c r="H8" s="193" t="str">
        <f>VLOOKUP(B8,Results!B:R,16,FALSE)</f>
        <v>44.54,3</v>
      </c>
      <c r="I8" s="194"/>
    </row>
    <row r="9" spans="1:9" ht="15" customHeight="1">
      <c r="A9" s="189">
        <f>A8+1</f>
        <v>3</v>
      </c>
      <c r="B9" s="190">
        <v>4</v>
      </c>
      <c r="C9" s="190" t="s">
        <v>696</v>
      </c>
      <c r="D9" s="191" t="str">
        <f>CONCATENATE(VLOOKUP(B9,Startlist!B:H,3,FALSE)," / ",VLOOKUP(B9,Startlist!B:H,4,FALSE))</f>
        <v>Timmu Kōrge / Erki Pints</v>
      </c>
      <c r="E9" s="190" t="str">
        <f>VLOOKUP(B9,Startlist!B:F,5,FALSE)</f>
        <v>EST</v>
      </c>
      <c r="F9" s="191" t="str">
        <f>VLOOKUP(B9,Startlist!B:H,7,FALSE)</f>
        <v>Mitsubishi Lancer Evo 9</v>
      </c>
      <c r="G9" s="192" t="str">
        <f>VLOOKUP(B9,Startlist!B:H,6,FALSE)</f>
        <v>MM-Motorsport</v>
      </c>
      <c r="H9" s="289" t="str">
        <f>VLOOKUP(B9,Results!B:R,16,FALSE)</f>
        <v>45.11,1</v>
      </c>
      <c r="I9" s="194"/>
    </row>
    <row r="10" spans="1:9" ht="15" customHeight="1">
      <c r="A10" s="189">
        <f aca="true" t="shared" si="0" ref="A10:A17">A9+1</f>
        <v>4</v>
      </c>
      <c r="B10" s="190">
        <v>6</v>
      </c>
      <c r="C10" s="190" t="s">
        <v>696</v>
      </c>
      <c r="D10" s="191" t="str">
        <f>CONCATENATE(VLOOKUP(B10,Startlist!B:H,3,FALSE)," / ",VLOOKUP(B10,Startlist!B:H,4,FALSE))</f>
        <v>Raul Jeets / Andrus Toom</v>
      </c>
      <c r="E10" s="190" t="str">
        <f>VLOOKUP(B10,Startlist!B:F,5,FALSE)</f>
        <v>EST</v>
      </c>
      <c r="F10" s="191" t="str">
        <f>VLOOKUP(B10,Startlist!B:H,7,FALSE)</f>
        <v>Mitsubishi Lancer Evo 10</v>
      </c>
      <c r="G10" s="192" t="str">
        <f>VLOOKUP(B10,Startlist!B:H,6,FALSE)</f>
        <v>OT Racing</v>
      </c>
      <c r="H10" s="193" t="str">
        <f>VLOOKUP(B10,Results!B:R,16,FALSE)</f>
        <v>45.42,3</v>
      </c>
      <c r="I10" s="194"/>
    </row>
    <row r="11" spans="1:9" ht="15" customHeight="1">
      <c r="A11" s="189">
        <f t="shared" si="0"/>
        <v>5</v>
      </c>
      <c r="B11" s="190">
        <v>11</v>
      </c>
      <c r="C11" s="190" t="s">
        <v>696</v>
      </c>
      <c r="D11" s="191" t="str">
        <f>CONCATENATE(VLOOKUP(B11,Startlist!B:H,3,FALSE)," / ",VLOOKUP(B11,Startlist!B:H,4,FALSE))</f>
        <v>Markus Abram / Rein Jōessar</v>
      </c>
      <c r="E11" s="190" t="str">
        <f>VLOOKUP(B11,Startlist!B:F,5,FALSE)</f>
        <v>EST</v>
      </c>
      <c r="F11" s="191" t="str">
        <f>VLOOKUP(B11,Startlist!B:H,7,FALSE)</f>
        <v>Mitsubishi Lancer Evo 10</v>
      </c>
      <c r="G11" s="192" t="str">
        <f>VLOOKUP(B11,Startlist!B:H,6,FALSE)</f>
        <v>Merkomar Motorsport</v>
      </c>
      <c r="H11" s="193" t="str">
        <f>VLOOKUP(B11,Results!B:R,16,FALSE)</f>
        <v>46.29,3</v>
      </c>
      <c r="I11" s="194"/>
    </row>
    <row r="12" spans="1:9" ht="15" customHeight="1">
      <c r="A12" s="189">
        <f t="shared" si="0"/>
        <v>6</v>
      </c>
      <c r="B12" s="190">
        <v>16</v>
      </c>
      <c r="C12" s="190" t="s">
        <v>696</v>
      </c>
      <c r="D12" s="191" t="str">
        <f>CONCATENATE(VLOOKUP(B12,Startlist!B:H,3,FALSE)," / ",VLOOKUP(B12,Startlist!B:H,4,FALSE))</f>
        <v>Oliver Ojaperv / Jarno Talve</v>
      </c>
      <c r="E12" s="190" t="str">
        <f>VLOOKUP(B12,Startlist!B:F,5,FALSE)</f>
        <v>EST</v>
      </c>
      <c r="F12" s="191" t="str">
        <f>VLOOKUP(B12,Startlist!B:H,7,FALSE)</f>
        <v>Subaru Impreza</v>
      </c>
      <c r="G12" s="192" t="str">
        <f>VLOOKUP(B12,Startlist!B:H,6,FALSE)</f>
        <v>OK TSK</v>
      </c>
      <c r="H12" s="289" t="str">
        <f>VLOOKUP(B12,Results!B:R,16,FALSE)</f>
        <v>47.52,4</v>
      </c>
      <c r="I12" s="194"/>
    </row>
    <row r="13" spans="1:9" ht="15" customHeight="1">
      <c r="A13" s="189">
        <f t="shared" si="0"/>
        <v>7</v>
      </c>
      <c r="B13" s="190">
        <v>58</v>
      </c>
      <c r="C13" s="190" t="s">
        <v>696</v>
      </c>
      <c r="D13" s="191" t="str">
        <f>CONCATENATE(VLOOKUP(B13,Startlist!B:H,3,FALSE)," / ",VLOOKUP(B13,Startlist!B:H,4,FALSE))</f>
        <v>Mait Maarend / Mihkel Kapp</v>
      </c>
      <c r="E13" s="190" t="str">
        <f>VLOOKUP(B13,Startlist!B:F,5,FALSE)</f>
        <v>EST</v>
      </c>
      <c r="F13" s="191" t="str">
        <f>VLOOKUP(B13,Startlist!B:H,7,FALSE)</f>
        <v>Mitsubishi Lancer Evo 10</v>
      </c>
      <c r="G13" s="192" t="str">
        <f>VLOOKUP(B13,Startlist!B:H,6,FALSE)</f>
        <v>Harju KEK Ralliklubi</v>
      </c>
      <c r="H13" s="289" t="str">
        <f>VLOOKUP(B13,Results!B:R,16,FALSE)</f>
        <v>49.56,6</v>
      </c>
      <c r="I13" s="194"/>
    </row>
    <row r="14" spans="1:9" ht="15" customHeight="1">
      <c r="A14" s="189">
        <f t="shared" si="0"/>
        <v>8</v>
      </c>
      <c r="B14" s="190">
        <v>49</v>
      </c>
      <c r="C14" s="190" t="s">
        <v>696</v>
      </c>
      <c r="D14" s="191" t="str">
        <f>CONCATENATE(VLOOKUP(B14,Startlist!B:H,3,FALSE)," / ",VLOOKUP(B14,Startlist!B:H,4,FALSE))</f>
        <v>Riho Rähn / Rein Reinsalu</v>
      </c>
      <c r="E14" s="190" t="str">
        <f>VLOOKUP(B14,Startlist!B:F,5,FALSE)</f>
        <v>EST</v>
      </c>
      <c r="F14" s="191" t="str">
        <f>VLOOKUP(B14,Startlist!B:H,7,FALSE)</f>
        <v>Mitsubishi Lancer Evo 9</v>
      </c>
      <c r="G14" s="192" t="str">
        <f>VLOOKUP(B14,Startlist!B:H,6,FALSE)</f>
        <v>Harju KEK Ralliklubi</v>
      </c>
      <c r="H14" s="193" t="str">
        <f>VLOOKUP(B14,Results!B:R,16,FALSE)</f>
        <v>50.46,1</v>
      </c>
      <c r="I14" s="194"/>
    </row>
    <row r="15" spans="1:9" ht="15" customHeight="1">
      <c r="A15" s="189"/>
      <c r="B15" s="190">
        <v>5</v>
      </c>
      <c r="C15" s="190" t="s">
        <v>696</v>
      </c>
      <c r="D15" s="191" t="str">
        <f>CONCATENATE(VLOOKUP(B15,Startlist!B:H,3,FALSE)," / ",VLOOKUP(B15,Startlist!B:H,4,FALSE))</f>
        <v>Siim Plangi / Marek Sarapuu</v>
      </c>
      <c r="E15" s="190" t="str">
        <f>VLOOKUP(B15,Startlist!B:F,5,FALSE)</f>
        <v>EST</v>
      </c>
      <c r="F15" s="191" t="str">
        <f>VLOOKUP(B15,Startlist!B:H,7,FALSE)</f>
        <v>Mitsubishi Lancer Evo 9</v>
      </c>
      <c r="G15" s="192" t="str">
        <f>VLOOKUP(B15,Startlist!B:H,6,FALSE)</f>
        <v>ASRT</v>
      </c>
      <c r="H15" s="277" t="s">
        <v>586</v>
      </c>
      <c r="I15" s="194"/>
    </row>
    <row r="16" spans="1:9" ht="15" customHeight="1">
      <c r="A16" s="189"/>
      <c r="B16" s="190">
        <v>8</v>
      </c>
      <c r="C16" s="190" t="s">
        <v>696</v>
      </c>
      <c r="D16" s="191" t="str">
        <f>CONCATENATE(VLOOKUP(B16,Startlist!B:H,3,FALSE)," / ",VLOOKUP(B16,Startlist!B:H,4,FALSE))</f>
        <v>Egon Kaur / Erik Lepikson</v>
      </c>
      <c r="E16" s="190" t="str">
        <f>VLOOKUP(B16,Startlist!B:F,5,FALSE)</f>
        <v>EST</v>
      </c>
      <c r="F16" s="191" t="str">
        <f>VLOOKUP(B16,Startlist!B:H,7,FALSE)</f>
        <v>Mitsubishi Lancer Evo 10</v>
      </c>
      <c r="G16" s="192" t="str">
        <f>VLOOKUP(B16,Startlist!B:H,6,FALSE)</f>
        <v>Carglass Rally Team</v>
      </c>
      <c r="H16" s="277" t="s">
        <v>586</v>
      </c>
      <c r="I16" s="194"/>
    </row>
    <row r="17" spans="1:9" ht="15" customHeight="1">
      <c r="A17" s="189"/>
      <c r="B17" s="190">
        <v>9</v>
      </c>
      <c r="C17" s="190" t="s">
        <v>696</v>
      </c>
      <c r="D17" s="191" t="str">
        <f>CONCATENATE(VLOOKUP(B17,Startlist!B:H,3,FALSE)," / ",VLOOKUP(B17,Startlist!B:H,4,FALSE))</f>
        <v>Roland Murakas / Kalle Adler</v>
      </c>
      <c r="E17" s="190" t="str">
        <f>VLOOKUP(B17,Startlist!B:F,5,FALSE)</f>
        <v>EST</v>
      </c>
      <c r="F17" s="191" t="str">
        <f>VLOOKUP(B17,Startlist!B:H,7,FALSE)</f>
        <v>Mitsubishi Lancer Evo 10</v>
      </c>
      <c r="G17" s="192" t="str">
        <f>VLOOKUP(B17,Startlist!B:H,6,FALSE)</f>
        <v>Prorehv Rally Team</v>
      </c>
      <c r="H17" s="277" t="s">
        <v>586</v>
      </c>
      <c r="I17" s="194"/>
    </row>
    <row r="18" spans="1:8" ht="7.5" customHeight="1">
      <c r="A18" s="195"/>
      <c r="B18" s="197"/>
      <c r="C18" s="197"/>
      <c r="D18" s="198"/>
      <c r="E18" s="197"/>
      <c r="F18" s="198"/>
      <c r="G18" s="199"/>
      <c r="H18" s="200"/>
    </row>
    <row r="19" spans="1:9" ht="15" customHeight="1">
      <c r="A19" s="218">
        <v>1</v>
      </c>
      <c r="B19" s="219">
        <v>24</v>
      </c>
      <c r="C19" s="219" t="s">
        <v>697</v>
      </c>
      <c r="D19" s="220" t="str">
        <f>CONCATENATE(VLOOKUP(B19,Startlist!B:H,3,FALSE)," / ",VLOOKUP(B19,Startlist!B:H,4,FALSE))</f>
        <v>Sander Pärn / Ken Järveoja</v>
      </c>
      <c r="E19" s="219" t="str">
        <f>VLOOKUP(B19,Startlist!B:F,5,FALSE)</f>
        <v>EST</v>
      </c>
      <c r="F19" s="220" t="str">
        <f>VLOOKUP(B19,Startlist!B:H,7,FALSE)</f>
        <v>Ford Fiesta</v>
      </c>
      <c r="G19" s="221" t="str">
        <f>VLOOKUP(B19,Startlist!B:H,6,FALSE)</f>
        <v>Sander Pärn</v>
      </c>
      <c r="H19" s="289" t="str">
        <f>VLOOKUP(B19,Results!B:R,16,FALSE)</f>
        <v>48.54,7</v>
      </c>
      <c r="I19" s="194"/>
    </row>
    <row r="20" spans="1:9" ht="15" customHeight="1">
      <c r="A20" s="189">
        <f>A19+1</f>
        <v>2</v>
      </c>
      <c r="B20" s="190">
        <v>28</v>
      </c>
      <c r="C20" s="219" t="s">
        <v>697</v>
      </c>
      <c r="D20" s="191" t="str">
        <f>CONCATENATE(VLOOKUP(B20,Startlist!B:H,3,FALSE)," / ",VLOOKUP(B20,Startlist!B:H,4,FALSE))</f>
        <v>Rainer Rohtmets / Rivo Hell</v>
      </c>
      <c r="E20" s="190" t="str">
        <f>VLOOKUP(B20,Startlist!B:F,5,FALSE)</f>
        <v>EST</v>
      </c>
      <c r="F20" s="191" t="str">
        <f>VLOOKUP(B20,Startlist!B:H,7,FALSE)</f>
        <v>Citroen C2 R2 Max</v>
      </c>
      <c r="G20" s="192" t="str">
        <f>VLOOKUP(B20,Startlist!B:H,6,FALSE)</f>
        <v>Printsport</v>
      </c>
      <c r="H20" s="193" t="str">
        <f>VLOOKUP(B20,Results!B:R,16,FALSE)</f>
        <v>49.00,4</v>
      </c>
      <c r="I20" s="194"/>
    </row>
    <row r="21" spans="1:9" ht="15" customHeight="1">
      <c r="A21" s="189">
        <f aca="true" t="shared" si="1" ref="A21:A29">A20+1</f>
        <v>3</v>
      </c>
      <c r="B21" s="190">
        <v>37</v>
      </c>
      <c r="C21" s="219" t="s">
        <v>697</v>
      </c>
      <c r="D21" s="191" t="str">
        <f>CONCATENATE(VLOOKUP(B21,Startlist!B:H,3,FALSE)," / ",VLOOKUP(B21,Startlist!B:H,4,FALSE))</f>
        <v>Kristo Subi / Teele Sepp</v>
      </c>
      <c r="E21" s="190" t="str">
        <f>VLOOKUP(B21,Startlist!B:F,5,FALSE)</f>
        <v>EST</v>
      </c>
      <c r="F21" s="191" t="str">
        <f>VLOOKUP(B21,Startlist!B:H,7,FALSE)</f>
        <v>Honda Civic Type-R</v>
      </c>
      <c r="G21" s="192" t="str">
        <f>VLOOKUP(B21,Startlist!B:H,6,FALSE)</f>
        <v>ECOM Motorsport</v>
      </c>
      <c r="H21" s="193" t="str">
        <f>VLOOKUP(B21,Results!B:R,16,FALSE)</f>
        <v>49.24,3</v>
      </c>
      <c r="I21" s="194"/>
    </row>
    <row r="22" spans="1:9" ht="15" customHeight="1">
      <c r="A22" s="189">
        <f t="shared" si="1"/>
        <v>4</v>
      </c>
      <c r="B22" s="190">
        <v>44</v>
      </c>
      <c r="C22" s="219" t="s">
        <v>697</v>
      </c>
      <c r="D22" s="191" t="str">
        <f>CONCATENATE(VLOOKUP(B22,Startlist!B:H,3,FALSE)," / ",VLOOKUP(B22,Startlist!B:H,4,FALSE))</f>
        <v>Miko-Ove Niinemäe / Martin Valter</v>
      </c>
      <c r="E22" s="190" t="str">
        <f>VLOOKUP(B22,Startlist!B:F,5,FALSE)</f>
        <v>EST</v>
      </c>
      <c r="F22" s="191" t="str">
        <f>VLOOKUP(B22,Startlist!B:H,7,FALSE)</f>
        <v>Citroen C2</v>
      </c>
      <c r="G22" s="192" t="str">
        <f>VLOOKUP(B22,Startlist!B:H,6,FALSE)</f>
        <v>Sar-Tech Motorsport</v>
      </c>
      <c r="H22" s="289" t="str">
        <f>VLOOKUP(B22,Results!B:R,16,FALSE)</f>
        <v>49.46,1</v>
      </c>
      <c r="I22" s="194"/>
    </row>
    <row r="23" spans="1:9" ht="15" customHeight="1">
      <c r="A23" s="189">
        <f t="shared" si="1"/>
        <v>5</v>
      </c>
      <c r="B23" s="190">
        <v>39</v>
      </c>
      <c r="C23" s="219" t="s">
        <v>697</v>
      </c>
      <c r="D23" s="191" t="str">
        <f>CONCATENATE(VLOOKUP(B23,Startlist!B:H,3,FALSE)," / ",VLOOKUP(B23,Startlist!B:H,4,FALSE))</f>
        <v>Ivar Rühka / Priit Hain</v>
      </c>
      <c r="E23" s="190" t="str">
        <f>VLOOKUP(B23,Startlist!B:F,5,FALSE)</f>
        <v>EST</v>
      </c>
      <c r="F23" s="191" t="str">
        <f>VLOOKUP(B23,Startlist!B:H,7,FALSE)</f>
        <v>Renault Clio</v>
      </c>
      <c r="G23" s="192" t="str">
        <f>VLOOKUP(B23,Startlist!B:H,6,FALSE)</f>
        <v>OK TSK</v>
      </c>
      <c r="H23" s="193" t="str">
        <f>VLOOKUP(B23,Results!B:R,16,FALSE)</f>
        <v>50.38,1</v>
      </c>
      <c r="I23" s="194"/>
    </row>
    <row r="24" spans="1:9" ht="15" customHeight="1">
      <c r="A24" s="189">
        <f t="shared" si="1"/>
        <v>6</v>
      </c>
      <c r="B24" s="190">
        <v>50</v>
      </c>
      <c r="C24" s="219" t="s">
        <v>697</v>
      </c>
      <c r="D24" s="191" t="str">
        <f>CONCATENATE(VLOOKUP(B24,Startlist!B:H,3,FALSE)," / ",VLOOKUP(B24,Startlist!B:H,4,FALSE))</f>
        <v>Henry Asi / Taaniel Tigas</v>
      </c>
      <c r="E24" s="190" t="str">
        <f>VLOOKUP(B24,Startlist!B:F,5,FALSE)</f>
        <v>EST</v>
      </c>
      <c r="F24" s="191" t="str">
        <f>VLOOKUP(B24,Startlist!B:H,7,FALSE)</f>
        <v>Honda Civic Type-R</v>
      </c>
      <c r="G24" s="192" t="str">
        <f>VLOOKUP(B24,Startlist!B:H,6,FALSE)</f>
        <v>ECOM Motorsport</v>
      </c>
      <c r="H24" s="193" t="str">
        <f>VLOOKUP(B24,Results!B:R,16,FALSE)</f>
        <v>52.48,6</v>
      </c>
      <c r="I24" s="194"/>
    </row>
    <row r="25" spans="1:9" ht="15" customHeight="1">
      <c r="A25" s="189">
        <f t="shared" si="1"/>
        <v>7</v>
      </c>
      <c r="B25" s="190">
        <v>73</v>
      </c>
      <c r="C25" s="219" t="s">
        <v>697</v>
      </c>
      <c r="D25" s="191" t="str">
        <f>CONCATENATE(VLOOKUP(B25,Startlist!B:H,3,FALSE)," / ",VLOOKUP(B25,Startlist!B:H,4,FALSE))</f>
        <v>Roland Poom / Rain Kaljura</v>
      </c>
      <c r="E25" s="190" t="str">
        <f>VLOOKUP(B25,Startlist!B:F,5,FALSE)</f>
        <v>EST</v>
      </c>
      <c r="F25" s="191" t="str">
        <f>VLOOKUP(B25,Startlist!B:H,7,FALSE)</f>
        <v>Citroen C2 R2</v>
      </c>
      <c r="G25" s="192" t="str">
        <f>VLOOKUP(B25,Startlist!B:H,6,FALSE)</f>
        <v>M.K.E Motorsport</v>
      </c>
      <c r="H25" s="193" t="str">
        <f>VLOOKUP(B25,Results!B:R,16,FALSE)</f>
        <v>53.32,6</v>
      </c>
      <c r="I25" s="194"/>
    </row>
    <row r="26" spans="1:9" ht="15" customHeight="1">
      <c r="A26" s="189">
        <f t="shared" si="1"/>
        <v>8</v>
      </c>
      <c r="B26" s="190">
        <v>42</v>
      </c>
      <c r="C26" s="219" t="s">
        <v>697</v>
      </c>
      <c r="D26" s="191" t="str">
        <f>CONCATENATE(VLOOKUP(B26,Startlist!B:H,3,FALSE)," / ",VLOOKUP(B26,Startlist!B:H,4,FALSE))</f>
        <v>Kevin Kuusik / Carl Terras</v>
      </c>
      <c r="E26" s="190" t="str">
        <f>VLOOKUP(B26,Startlist!B:F,5,FALSE)</f>
        <v>EST</v>
      </c>
      <c r="F26" s="191" t="str">
        <f>VLOOKUP(B26,Startlist!B:H,7,FALSE)</f>
        <v>Renault Clio Ragnotti</v>
      </c>
      <c r="G26" s="192" t="str">
        <f>VLOOKUP(B26,Startlist!B:H,6,FALSE)</f>
        <v>OT Racing</v>
      </c>
      <c r="H26" s="193" t="str">
        <f>VLOOKUP(B26,Results!B:R,16,FALSE)</f>
        <v> 1:17.14,6</v>
      </c>
      <c r="I26" s="194"/>
    </row>
    <row r="27" spans="1:9" ht="15" customHeight="1">
      <c r="A27" s="189"/>
      <c r="B27" s="190">
        <v>21</v>
      </c>
      <c r="C27" s="219" t="s">
        <v>697</v>
      </c>
      <c r="D27" s="191" t="str">
        <f>CONCATENATE(VLOOKUP(B27,Startlist!B:H,3,FALSE)," / ",VLOOKUP(B27,Startlist!B:H,4,FALSE))</f>
        <v>Sander Siniorg / Cristen Laos</v>
      </c>
      <c r="E27" s="190" t="str">
        <f>VLOOKUP(B27,Startlist!B:F,5,FALSE)</f>
        <v>EST</v>
      </c>
      <c r="F27" s="191" t="str">
        <f>VLOOKUP(B27,Startlist!B:H,7,FALSE)</f>
        <v>Honda Civic Type-R</v>
      </c>
      <c r="G27" s="192" t="str">
        <f>VLOOKUP(B27,Startlist!B:H,6,FALSE)</f>
        <v>Prorehv Rally Team</v>
      </c>
      <c r="H27" s="277" t="s">
        <v>586</v>
      </c>
      <c r="I27" s="194"/>
    </row>
    <row r="28" spans="1:9" ht="15" customHeight="1">
      <c r="A28" s="189"/>
      <c r="B28" s="190">
        <v>36</v>
      </c>
      <c r="C28" s="219" t="s">
        <v>697</v>
      </c>
      <c r="D28" s="191" t="str">
        <f>CONCATENATE(VLOOKUP(B28,Startlist!B:H,3,FALSE)," / ",VLOOKUP(B28,Startlist!B:H,4,FALSE))</f>
        <v>Rasmus Uustulnd / Imre Kuusk</v>
      </c>
      <c r="E28" s="190" t="str">
        <f>VLOOKUP(B28,Startlist!B:F,5,FALSE)</f>
        <v>EST</v>
      </c>
      <c r="F28" s="191" t="str">
        <f>VLOOKUP(B28,Startlist!B:H,7,FALSE)</f>
        <v>Ford Fiesta R2</v>
      </c>
      <c r="G28" s="192" t="str">
        <f>VLOOKUP(B28,Startlist!B:H,6,FALSE)</f>
        <v>OT Racing</v>
      </c>
      <c r="H28" s="286" t="s">
        <v>586</v>
      </c>
      <c r="I28" s="194"/>
    </row>
    <row r="29" spans="1:9" ht="15" customHeight="1">
      <c r="A29" s="189"/>
      <c r="B29" s="190">
        <v>53</v>
      </c>
      <c r="C29" s="219" t="s">
        <v>697</v>
      </c>
      <c r="D29" s="191" t="str">
        <f>CONCATENATE(VLOOKUP(B29,Startlist!B:H,3,FALSE)," / ",VLOOKUP(B29,Startlist!B:H,4,FALSE))</f>
        <v>Tanel Müürsepp / Neeme Järvpōld</v>
      </c>
      <c r="E29" s="190" t="str">
        <f>VLOOKUP(B29,Startlist!B:F,5,FALSE)</f>
        <v>EST</v>
      </c>
      <c r="F29" s="191" t="str">
        <f>VLOOKUP(B29,Startlist!B:H,7,FALSE)</f>
        <v>Honda Civic Type-R</v>
      </c>
      <c r="G29" s="192" t="str">
        <f>VLOOKUP(B29,Startlist!B:H,6,FALSE)</f>
        <v>G.M.Racing SK</v>
      </c>
      <c r="H29" s="277" t="s">
        <v>586</v>
      </c>
      <c r="I29" s="194"/>
    </row>
    <row r="30" spans="1:8" ht="7.5" customHeight="1">
      <c r="A30" s="195"/>
      <c r="B30" s="197"/>
      <c r="C30" s="197"/>
      <c r="D30" s="198"/>
      <c r="E30" s="197"/>
      <c r="F30" s="198"/>
      <c r="G30" s="199"/>
      <c r="H30" s="200"/>
    </row>
    <row r="31" spans="1:9" ht="15" customHeight="1">
      <c r="A31" s="218">
        <v>1</v>
      </c>
      <c r="B31" s="219">
        <v>67</v>
      </c>
      <c r="C31" s="219" t="s">
        <v>673</v>
      </c>
      <c r="D31" s="220" t="str">
        <f>CONCATENATE(VLOOKUP(B31,Startlist!B:H,3,FALSE)," / ",VLOOKUP(B31,Startlist!B:H,4,FALSE))</f>
        <v>Karl Jalakas / Rainer Laipaik</v>
      </c>
      <c r="E31" s="219" t="str">
        <f>VLOOKUP(B31,Startlist!B:F,5,FALSE)</f>
        <v>EST</v>
      </c>
      <c r="F31" s="220" t="str">
        <f>VLOOKUP(B31,Startlist!B:H,7,FALSE)</f>
        <v>Lada VFTS</v>
      </c>
      <c r="G31" s="221" t="str">
        <f>VLOOKUP(B31,Startlist!B:H,6,FALSE)</f>
        <v>Sar-Tech Motorsport</v>
      </c>
      <c r="H31" s="193" t="str">
        <f>VLOOKUP(B31,Results!B:R,16,FALSE)</f>
        <v>53.55,1</v>
      </c>
      <c r="I31" s="194"/>
    </row>
    <row r="32" spans="1:9" ht="15" customHeight="1">
      <c r="A32" s="189">
        <f>A31+1</f>
        <v>2</v>
      </c>
      <c r="B32" s="190">
        <v>81</v>
      </c>
      <c r="C32" s="219" t="s">
        <v>673</v>
      </c>
      <c r="D32" s="191" t="str">
        <f>CONCATENATE(VLOOKUP(B32,Startlist!B:H,3,FALSE)," / ",VLOOKUP(B32,Startlist!B:H,4,FALSE))</f>
        <v>Raigo Vilbiks / Silver Siivelt</v>
      </c>
      <c r="E32" s="190" t="str">
        <f>VLOOKUP(B32,Startlist!B:F,5,FALSE)</f>
        <v>EST</v>
      </c>
      <c r="F32" s="191" t="str">
        <f>VLOOKUP(B32,Startlist!B:H,7,FALSE)</f>
        <v>Lada Samara</v>
      </c>
      <c r="G32" s="192" t="str">
        <f>VLOOKUP(B32,Startlist!B:H,6,FALSE)</f>
        <v>AMK Ligur Racing</v>
      </c>
      <c r="H32" s="193" t="str">
        <f>VLOOKUP(B32,Results!B:R,16,FALSE)</f>
        <v>54.37,6</v>
      </c>
      <c r="I32" s="194"/>
    </row>
    <row r="33" spans="1:9" ht="15" customHeight="1">
      <c r="A33" s="189">
        <f aca="true" t="shared" si="2" ref="A33:A39">A32+1</f>
        <v>3</v>
      </c>
      <c r="B33" s="190">
        <v>83</v>
      </c>
      <c r="C33" s="219" t="s">
        <v>673</v>
      </c>
      <c r="D33" s="191" t="str">
        <f>CONCATENATE(VLOOKUP(B33,Startlist!B:H,3,FALSE)," / ",VLOOKUP(B33,Startlist!B:H,4,FALSE))</f>
        <v>Tauri Pihlas / Ott Kiil</v>
      </c>
      <c r="E33" s="190" t="str">
        <f>VLOOKUP(B33,Startlist!B:F,5,FALSE)</f>
        <v>EST</v>
      </c>
      <c r="F33" s="191" t="str">
        <f>VLOOKUP(B33,Startlist!B:H,7,FALSE)</f>
        <v>Toyota Starlet</v>
      </c>
      <c r="G33" s="192" t="str">
        <f>VLOOKUP(B33,Startlist!B:H,6,FALSE)</f>
        <v>Sar-Tech Motorsport</v>
      </c>
      <c r="H33" s="193" t="str">
        <f>VLOOKUP(B33,Results!B:R,16,FALSE)</f>
        <v>57.58,5</v>
      </c>
      <c r="I33" s="194"/>
    </row>
    <row r="34" spans="1:9" ht="15" customHeight="1">
      <c r="A34" s="189">
        <f t="shared" si="2"/>
        <v>4</v>
      </c>
      <c r="B34" s="190">
        <v>82</v>
      </c>
      <c r="C34" s="219" t="s">
        <v>673</v>
      </c>
      <c r="D34" s="191" t="str">
        <f>CONCATENATE(VLOOKUP(B34,Startlist!B:H,3,FALSE)," / ",VLOOKUP(B34,Startlist!B:H,4,FALSE))</f>
        <v>Kaspar Kasari / Hannes Kuusmaa</v>
      </c>
      <c r="E34" s="190" t="str">
        <f>VLOOKUP(B34,Startlist!B:F,5,FALSE)</f>
        <v>EST</v>
      </c>
      <c r="F34" s="191" t="str">
        <f>VLOOKUP(B34,Startlist!B:H,7,FALSE)</f>
        <v>Honda Civic</v>
      </c>
      <c r="G34" s="192" t="str">
        <f>VLOOKUP(B34,Startlist!B:H,6,FALSE)</f>
        <v>ECOM Motorsport</v>
      </c>
      <c r="H34" s="193" t="str">
        <f>VLOOKUP(B34,Results!B:R,16,FALSE)</f>
        <v>58.34,8</v>
      </c>
      <c r="I34" s="194"/>
    </row>
    <row r="35" spans="1:9" ht="15" customHeight="1">
      <c r="A35" s="189">
        <f t="shared" si="2"/>
        <v>5</v>
      </c>
      <c r="B35" s="190">
        <v>78</v>
      </c>
      <c r="C35" s="219" t="s">
        <v>673</v>
      </c>
      <c r="D35" s="191" t="str">
        <f>CONCATENATE(VLOOKUP(B35,Startlist!B:H,3,FALSE)," / ",VLOOKUP(B35,Startlist!B:H,4,FALSE))</f>
        <v>Mait Mättik / Kristjan Len</v>
      </c>
      <c r="E35" s="190" t="str">
        <f>VLOOKUP(B35,Startlist!B:F,5,FALSE)</f>
        <v>EST</v>
      </c>
      <c r="F35" s="191" t="str">
        <f>VLOOKUP(B35,Startlist!B:H,7,FALSE)</f>
        <v>Lada VFTS</v>
      </c>
      <c r="G35" s="192" t="str">
        <f>VLOOKUP(B35,Startlist!B:H,6,FALSE)</f>
        <v>SK Villu</v>
      </c>
      <c r="H35" s="193" t="str">
        <f>VLOOKUP(B35,Results!B:R,16,FALSE)</f>
        <v>59.17,5</v>
      </c>
      <c r="I35" s="194"/>
    </row>
    <row r="36" spans="1:9" ht="15" customHeight="1">
      <c r="A36" s="189">
        <f t="shared" si="2"/>
        <v>6</v>
      </c>
      <c r="B36" s="190">
        <v>85</v>
      </c>
      <c r="C36" s="219" t="s">
        <v>673</v>
      </c>
      <c r="D36" s="191" t="str">
        <f>CONCATENATE(VLOOKUP(B36,Startlist!B:H,3,FALSE)," / ",VLOOKUP(B36,Startlist!B:H,4,FALSE))</f>
        <v>Janar Tänak / Janno ōunpuu</v>
      </c>
      <c r="E36" s="190" t="str">
        <f>VLOOKUP(B36,Startlist!B:F,5,FALSE)</f>
        <v>EST</v>
      </c>
      <c r="F36" s="191" t="str">
        <f>VLOOKUP(B36,Startlist!B:H,7,FALSE)</f>
        <v>Vaz 2105</v>
      </c>
      <c r="G36" s="192" t="str">
        <f>VLOOKUP(B36,Startlist!B:H,6,FALSE)</f>
        <v>OT Racing</v>
      </c>
      <c r="H36" s="193" t="str">
        <f>VLOOKUP(B36,Results!B:R,16,FALSE)</f>
        <v> 1:13.35,4</v>
      </c>
      <c r="I36" s="194"/>
    </row>
    <row r="37" spans="1:9" ht="15" customHeight="1">
      <c r="A37" s="189"/>
      <c r="B37" s="190">
        <v>87</v>
      </c>
      <c r="C37" s="219" t="s">
        <v>673</v>
      </c>
      <c r="D37" s="191" t="str">
        <f>CONCATENATE(VLOOKUP(B37,Startlist!B:H,3,FALSE)," / ",VLOOKUP(B37,Startlist!B:H,4,FALSE))</f>
        <v>Henri Franke / Alain Sivous</v>
      </c>
      <c r="E37" s="190" t="str">
        <f>VLOOKUP(B37,Startlist!B:F,5,FALSE)</f>
        <v>EST</v>
      </c>
      <c r="F37" s="191" t="str">
        <f>VLOOKUP(B37,Startlist!B:H,7,FALSE)</f>
        <v>Suzuki Baleno</v>
      </c>
      <c r="G37" s="192" t="str">
        <f>VLOOKUP(B37,Startlist!B:H,6,FALSE)</f>
        <v>ECOM Motorsport</v>
      </c>
      <c r="H37" s="286" t="s">
        <v>586</v>
      </c>
      <c r="I37" s="194"/>
    </row>
    <row r="38" spans="1:9" ht="15" customHeight="1">
      <c r="A38" s="189"/>
      <c r="B38" s="190">
        <v>90</v>
      </c>
      <c r="C38" s="219" t="s">
        <v>673</v>
      </c>
      <c r="D38" s="191" t="str">
        <f>CONCATENATE(VLOOKUP(B38,Startlist!B:H,3,FALSE)," / ",VLOOKUP(B38,Startlist!B:H,4,FALSE))</f>
        <v>Janek Jelle / Vaido Tali</v>
      </c>
      <c r="E38" s="190" t="str">
        <f>VLOOKUP(B38,Startlist!B:F,5,FALSE)</f>
        <v>EST</v>
      </c>
      <c r="F38" s="191" t="str">
        <f>VLOOKUP(B38,Startlist!B:H,7,FALSE)</f>
        <v>Lada 2105</v>
      </c>
      <c r="G38" s="192" t="str">
        <f>VLOOKUP(B38,Startlist!B:H,6,FALSE)</f>
        <v>Tamsalu AMK</v>
      </c>
      <c r="H38" s="286" t="s">
        <v>586</v>
      </c>
      <c r="I38" s="194"/>
    </row>
    <row r="39" spans="1:9" ht="15" customHeight="1">
      <c r="A39" s="189"/>
      <c r="B39" s="190">
        <v>93</v>
      </c>
      <c r="C39" s="219" t="s">
        <v>673</v>
      </c>
      <c r="D39" s="191" t="str">
        <f>CONCATENATE(VLOOKUP(B39,Startlist!B:H,3,FALSE)," / ",VLOOKUP(B39,Startlist!B:H,4,FALSE))</f>
        <v>Indrek Irs / Arvo Liimann</v>
      </c>
      <c r="E39" s="190" t="str">
        <f>VLOOKUP(B39,Startlist!B:F,5,FALSE)</f>
        <v>EST</v>
      </c>
      <c r="F39" s="191" t="str">
        <f>VLOOKUP(B39,Startlist!B:H,7,FALSE)</f>
        <v>AZLK 2140</v>
      </c>
      <c r="G39" s="192" t="str">
        <f>VLOOKUP(B39,Startlist!B:H,6,FALSE)</f>
        <v>SK Villu</v>
      </c>
      <c r="H39" s="286" t="s">
        <v>586</v>
      </c>
      <c r="I39" s="194"/>
    </row>
    <row r="40" spans="1:8" ht="7.5" customHeight="1">
      <c r="A40" s="195"/>
      <c r="B40" s="197"/>
      <c r="C40" s="197"/>
      <c r="D40" s="198"/>
      <c r="E40" s="197"/>
      <c r="F40" s="198"/>
      <c r="G40" s="199"/>
      <c r="H40" s="200"/>
    </row>
    <row r="41" spans="1:9" ht="15" customHeight="1">
      <c r="A41" s="189">
        <v>1</v>
      </c>
      <c r="B41" s="190">
        <v>69</v>
      </c>
      <c r="C41" s="190" t="s">
        <v>674</v>
      </c>
      <c r="D41" s="191" t="str">
        <f>CONCATENATE(VLOOKUP(B41,Startlist!B:H,3,FALSE)," / ",VLOOKUP(B41,Startlist!B:H,4,FALSE))</f>
        <v>Ott Mesikäpp / Alvar Kuutok</v>
      </c>
      <c r="E41" s="190" t="str">
        <f>VLOOKUP(B41,Startlist!B:F,5,FALSE)</f>
        <v>EST</v>
      </c>
      <c r="F41" s="191" t="str">
        <f>VLOOKUP(B41,Startlist!B:H,7,FALSE)</f>
        <v>Vaz 2105</v>
      </c>
      <c r="G41" s="192" t="str">
        <f>VLOOKUP(B41,Startlist!B:H,6,FALSE)</f>
        <v>LaitseRallyPark</v>
      </c>
      <c r="H41" s="289" t="str">
        <f>VLOOKUP(B41,Results!B:R,16,FALSE)</f>
        <v>56.25,7</v>
      </c>
      <c r="I41" s="194"/>
    </row>
    <row r="42" spans="1:9" ht="15" customHeight="1">
      <c r="A42" s="189">
        <f>A41+1</f>
        <v>2</v>
      </c>
      <c r="B42" s="190">
        <v>56</v>
      </c>
      <c r="C42" s="219" t="s">
        <v>674</v>
      </c>
      <c r="D42" s="191" t="str">
        <f>CONCATENATE(VLOOKUP(B42,Startlist!B:H,3,FALSE)," / ",VLOOKUP(B42,Startlist!B:H,4,FALSE))</f>
        <v>Kristjan Sinik / Rudolf Rohusaar</v>
      </c>
      <c r="E42" s="190" t="str">
        <f>VLOOKUP(B42,Startlist!B:F,5,FALSE)</f>
        <v>EST</v>
      </c>
      <c r="F42" s="191" t="str">
        <f>VLOOKUP(B42,Startlist!B:H,7,FALSE)</f>
        <v>Nissan Sunny</v>
      </c>
      <c r="G42" s="192" t="str">
        <f>VLOOKUP(B42,Startlist!B:H,6,FALSE)</f>
        <v>Prorex Racing</v>
      </c>
      <c r="H42" s="289" t="str">
        <f>VLOOKUP(B42,Results!B:R,16,FALSE)</f>
        <v>59.18,1</v>
      </c>
      <c r="I42" s="194"/>
    </row>
    <row r="43" spans="1:9" ht="15" customHeight="1">
      <c r="A43" s="189">
        <f>A42+1</f>
        <v>3</v>
      </c>
      <c r="B43" s="190">
        <v>89</v>
      </c>
      <c r="C43" s="219" t="s">
        <v>674</v>
      </c>
      <c r="D43" s="191" t="str">
        <f>CONCATENATE(VLOOKUP(B43,Startlist!B:H,3,FALSE)," / ",VLOOKUP(B43,Startlist!B:H,4,FALSE))</f>
        <v>Marten Madissoo / Vivo Pender</v>
      </c>
      <c r="E43" s="190" t="str">
        <f>VLOOKUP(B43,Startlist!B:F,5,FALSE)</f>
        <v>EST</v>
      </c>
      <c r="F43" s="191" t="str">
        <f>VLOOKUP(B43,Startlist!B:H,7,FALSE)</f>
        <v>Ford Fiesta</v>
      </c>
      <c r="G43" s="192" t="str">
        <f>VLOOKUP(B43,Startlist!B:H,6,FALSE)</f>
        <v>TT Racing Team</v>
      </c>
      <c r="H43" s="193" t="str">
        <f>VLOOKUP(B43,Results!B:R,16,FALSE)</f>
        <v> 1:05.45,7</v>
      </c>
      <c r="I43" s="194"/>
    </row>
    <row r="44" spans="1:9" ht="15" customHeight="1">
      <c r="A44" s="189"/>
      <c r="B44" s="190">
        <v>34</v>
      </c>
      <c r="C44" s="219" t="s">
        <v>674</v>
      </c>
      <c r="D44" s="191" t="str">
        <f>CONCATENATE(VLOOKUP(B44,Startlist!B:H,3,FALSE)," / ",VLOOKUP(B44,Startlist!B:H,4,FALSE))</f>
        <v>Lembit Soe / Ahto Pihlas</v>
      </c>
      <c r="E44" s="190" t="str">
        <f>VLOOKUP(B44,Startlist!B:F,5,FALSE)</f>
        <v>EST</v>
      </c>
      <c r="F44" s="191" t="str">
        <f>VLOOKUP(B44,Startlist!B:H,7,FALSE)</f>
        <v>Toyota Starlet</v>
      </c>
      <c r="G44" s="192" t="str">
        <f>VLOOKUP(B44,Startlist!B:H,6,FALSE)</f>
        <v>Sar-Tech Motorsport</v>
      </c>
      <c r="H44" s="286" t="s">
        <v>586</v>
      </c>
      <c r="I44" s="194"/>
    </row>
    <row r="45" spans="1:9" ht="15" customHeight="1">
      <c r="A45" s="189"/>
      <c r="B45" s="190">
        <v>55</v>
      </c>
      <c r="C45" s="219" t="s">
        <v>674</v>
      </c>
      <c r="D45" s="191" t="str">
        <f>CONCATENATE(VLOOKUP(B45,Startlist!B:H,3,FALSE)," / ",VLOOKUP(B45,Startlist!B:H,4,FALSE))</f>
        <v>Rando Turja / Ain Sepp</v>
      </c>
      <c r="E45" s="190" t="str">
        <f>VLOOKUP(B45,Startlist!B:F,5,FALSE)</f>
        <v>EST</v>
      </c>
      <c r="F45" s="191" t="str">
        <f>VLOOKUP(B45,Startlist!B:H,7,FALSE)</f>
        <v>Lada VFTS</v>
      </c>
      <c r="G45" s="192" t="str">
        <f>VLOOKUP(B45,Startlist!B:H,6,FALSE)</f>
        <v>Sar-Tech Motorsport</v>
      </c>
      <c r="H45" s="277" t="s">
        <v>586</v>
      </c>
      <c r="I45" s="194"/>
    </row>
    <row r="46" spans="1:9" ht="15" customHeight="1">
      <c r="A46" s="189"/>
      <c r="B46" s="190">
        <v>64</v>
      </c>
      <c r="C46" s="219" t="s">
        <v>674</v>
      </c>
      <c r="D46" s="191" t="str">
        <f>CONCATENATE(VLOOKUP(B46,Startlist!B:H,3,FALSE)," / ",VLOOKUP(B46,Startlist!B:H,4,FALSE))</f>
        <v>Taavo Tigane / Eero Viljus</v>
      </c>
      <c r="E46" s="190" t="str">
        <f>VLOOKUP(B46,Startlist!B:F,5,FALSE)</f>
        <v>EST</v>
      </c>
      <c r="F46" s="191" t="str">
        <f>VLOOKUP(B46,Startlist!B:H,7,FALSE)</f>
        <v>Nissan Sunny</v>
      </c>
      <c r="G46" s="192" t="str">
        <f>VLOOKUP(B46,Startlist!B:H,6,FALSE)</f>
        <v>RS Racing Team</v>
      </c>
      <c r="H46" s="286" t="s">
        <v>586</v>
      </c>
      <c r="I46" s="194"/>
    </row>
    <row r="47" spans="1:9" ht="15" customHeight="1">
      <c r="A47" s="189"/>
      <c r="B47" s="190">
        <v>70</v>
      </c>
      <c r="C47" s="219" t="s">
        <v>674</v>
      </c>
      <c r="D47" s="191" t="str">
        <f>CONCATENATE(VLOOKUP(B47,Startlist!B:H,3,FALSE)," / ",VLOOKUP(B47,Startlist!B:H,4,FALSE))</f>
        <v>Simo Saar / Janek Tamm</v>
      </c>
      <c r="E47" s="190" t="str">
        <f>VLOOKUP(B47,Startlist!B:F,5,FALSE)</f>
        <v>EST</v>
      </c>
      <c r="F47" s="191" t="str">
        <f>VLOOKUP(B47,Startlist!B:H,7,FALSE)</f>
        <v>Renault Clio</v>
      </c>
      <c r="G47" s="192" t="str">
        <f>VLOOKUP(B47,Startlist!B:H,6,FALSE)</f>
        <v>PSC Motorsport</v>
      </c>
      <c r="H47" s="286" t="s">
        <v>586</v>
      </c>
      <c r="I47" s="194"/>
    </row>
    <row r="48" spans="1:9" ht="15" customHeight="1">
      <c r="A48" s="189"/>
      <c r="B48" s="190">
        <v>71</v>
      </c>
      <c r="C48" s="219" t="s">
        <v>674</v>
      </c>
      <c r="D48" s="191" t="str">
        <f>CONCATENATE(VLOOKUP(B48,Startlist!B:H,3,FALSE)," / ",VLOOKUP(B48,Startlist!B:H,4,FALSE))</f>
        <v>Karl Tarrend / Martin Meltsov</v>
      </c>
      <c r="E48" s="190" t="str">
        <f>VLOOKUP(B48,Startlist!B:F,5,FALSE)</f>
        <v>EST</v>
      </c>
      <c r="F48" s="191" t="str">
        <f>VLOOKUP(B48,Startlist!B:H,7,FALSE)</f>
        <v>Renault Clio</v>
      </c>
      <c r="G48" s="192" t="str">
        <f>VLOOKUP(B48,Startlist!B:H,6,FALSE)</f>
        <v>G.M.Racing SK</v>
      </c>
      <c r="H48" s="286" t="s">
        <v>586</v>
      </c>
      <c r="I48" s="194"/>
    </row>
    <row r="49" spans="1:9" ht="15" customHeight="1">
      <c r="A49" s="189"/>
      <c r="B49" s="190">
        <v>75</v>
      </c>
      <c r="C49" s="219" t="s">
        <v>674</v>
      </c>
      <c r="D49" s="191" t="str">
        <f>CONCATENATE(VLOOKUP(B49,Startlist!B:H,3,FALSE)," / ",VLOOKUP(B49,Startlist!B:H,4,FALSE))</f>
        <v>Ronald Jürgenson / Janek Ojala</v>
      </c>
      <c r="E49" s="190" t="str">
        <f>VLOOKUP(B49,Startlist!B:F,5,FALSE)</f>
        <v>EST</v>
      </c>
      <c r="F49" s="191" t="str">
        <f>VLOOKUP(B49,Startlist!B:H,7,FALSE)</f>
        <v>Peugeot 205 GTI</v>
      </c>
      <c r="G49" s="192" t="str">
        <f>VLOOKUP(B49,Startlist!B:H,6,FALSE)</f>
        <v>Yellow Racing</v>
      </c>
      <c r="H49" s="286" t="s">
        <v>586</v>
      </c>
      <c r="I49" s="194"/>
    </row>
    <row r="50" spans="1:9" ht="15" customHeight="1">
      <c r="A50" s="189"/>
      <c r="B50" s="190">
        <v>79</v>
      </c>
      <c r="C50" s="219" t="s">
        <v>674</v>
      </c>
      <c r="D50" s="191" t="str">
        <f>CONCATENATE(VLOOKUP(B50,Startlist!B:H,3,FALSE)," / ",VLOOKUP(B50,Startlist!B:H,4,FALSE))</f>
        <v>Margus Sarja / Taavi Audova</v>
      </c>
      <c r="E50" s="190" t="str">
        <f>VLOOKUP(B50,Startlist!B:F,5,FALSE)</f>
        <v>EST</v>
      </c>
      <c r="F50" s="191" t="str">
        <f>VLOOKUP(B50,Startlist!B:H,7,FALSE)</f>
        <v>VW Golf</v>
      </c>
      <c r="G50" s="192" t="str">
        <f>VLOOKUP(B50,Startlist!B:H,6,FALSE)</f>
        <v>G.M.Racing SK</v>
      </c>
      <c r="H50" s="286" t="s">
        <v>586</v>
      </c>
      <c r="I50" s="194"/>
    </row>
    <row r="51" spans="1:9" ht="15" customHeight="1">
      <c r="A51" s="189"/>
      <c r="B51" s="190">
        <v>80</v>
      </c>
      <c r="C51" s="219" t="s">
        <v>674</v>
      </c>
      <c r="D51" s="191" t="str">
        <f>CONCATENATE(VLOOKUP(B51,Startlist!B:H,3,FALSE)," / ",VLOOKUP(B51,Startlist!B:H,4,FALSE))</f>
        <v>Einar Soe / Tarmo Kaseorg</v>
      </c>
      <c r="E51" s="190" t="str">
        <f>VLOOKUP(B51,Startlist!B:F,5,FALSE)</f>
        <v>EST</v>
      </c>
      <c r="F51" s="191" t="str">
        <f>VLOOKUP(B51,Startlist!B:H,7,FALSE)</f>
        <v>Toyota Starlet</v>
      </c>
      <c r="G51" s="192" t="str">
        <f>VLOOKUP(B51,Startlist!B:H,6,FALSE)</f>
        <v>Sar-Tech Motorsport</v>
      </c>
      <c r="H51" s="286" t="s">
        <v>586</v>
      </c>
      <c r="I51" s="194"/>
    </row>
    <row r="52" spans="1:9" ht="15" customHeight="1">
      <c r="A52" s="189"/>
      <c r="B52" s="190">
        <v>86</v>
      </c>
      <c r="C52" s="219" t="s">
        <v>674</v>
      </c>
      <c r="D52" s="191" t="str">
        <f>CONCATENATE(VLOOKUP(B52,Startlist!B:H,3,FALSE)," / ",VLOOKUP(B52,Startlist!B:H,4,FALSE))</f>
        <v>Harri Rodendau / Aivo Rahu</v>
      </c>
      <c r="E52" s="190" t="str">
        <f>VLOOKUP(B52,Startlist!B:F,5,FALSE)</f>
        <v>EST</v>
      </c>
      <c r="F52" s="191" t="str">
        <f>VLOOKUP(B52,Startlist!B:H,7,FALSE)</f>
        <v>Ford Escort MK2</v>
      </c>
      <c r="G52" s="192" t="str">
        <f>VLOOKUP(B52,Startlist!B:H,6,FALSE)</f>
        <v>OMP Motorsport</v>
      </c>
      <c r="H52" s="277" t="s">
        <v>586</v>
      </c>
      <c r="I52" s="194"/>
    </row>
    <row r="53" spans="1:9" ht="15" customHeight="1">
      <c r="A53" s="189"/>
      <c r="B53" s="190">
        <v>91</v>
      </c>
      <c r="C53" s="219" t="s">
        <v>674</v>
      </c>
      <c r="D53" s="191" t="str">
        <f>CONCATENATE(VLOOKUP(B53,Startlist!B:H,3,FALSE)," / ",VLOOKUP(B53,Startlist!B:H,4,FALSE))</f>
        <v>Martin Vatter / Erik Sher</v>
      </c>
      <c r="E53" s="190" t="str">
        <f>VLOOKUP(B53,Startlist!B:F,5,FALSE)</f>
        <v>EST</v>
      </c>
      <c r="F53" s="191" t="str">
        <f>VLOOKUP(B53,Startlist!B:H,7,FALSE)</f>
        <v>Mitsubishi Colt</v>
      </c>
      <c r="G53" s="192" t="str">
        <f>VLOOKUP(B53,Startlist!B:H,6,FALSE)</f>
        <v>AMK Ligur Racing</v>
      </c>
      <c r="H53" s="286" t="s">
        <v>586</v>
      </c>
      <c r="I53" s="194"/>
    </row>
    <row r="54" spans="1:8" ht="7.5" customHeight="1">
      <c r="A54" s="195"/>
      <c r="B54" s="197"/>
      <c r="C54" s="197"/>
      <c r="D54" s="198"/>
      <c r="E54" s="197"/>
      <c r="F54" s="198"/>
      <c r="G54" s="199"/>
      <c r="H54" s="200"/>
    </row>
    <row r="55" spans="1:9" ht="15" customHeight="1">
      <c r="A55" s="218">
        <v>1</v>
      </c>
      <c r="B55" s="219">
        <v>27</v>
      </c>
      <c r="C55" s="219" t="s">
        <v>688</v>
      </c>
      <c r="D55" s="220" t="str">
        <f>CONCATENATE(VLOOKUP(B55,Startlist!B:H,3,FALSE)," / ",VLOOKUP(B55,Startlist!B:H,4,FALSE))</f>
        <v>Einar Laipaik / Siimo Suvemaa</v>
      </c>
      <c r="E55" s="219" t="str">
        <f>VLOOKUP(B55,Startlist!B:F,5,FALSE)</f>
        <v>EST</v>
      </c>
      <c r="F55" s="220" t="str">
        <f>VLOOKUP(B55,Startlist!B:H,7,FALSE)</f>
        <v>BMW M3</v>
      </c>
      <c r="G55" s="221" t="str">
        <f>VLOOKUP(B55,Startlist!B:H,6,FALSE)</f>
        <v>LaitseRallyPark</v>
      </c>
      <c r="H55" s="289" t="str">
        <f>VLOOKUP(B55,Results!B:R,16,FALSE)</f>
        <v>48.39,5</v>
      </c>
      <c r="I55" s="194"/>
    </row>
    <row r="56" spans="1:9" ht="15" customHeight="1">
      <c r="A56" s="189">
        <f>A55+1</f>
        <v>2</v>
      </c>
      <c r="B56" s="190">
        <v>30</v>
      </c>
      <c r="C56" s="219" t="s">
        <v>688</v>
      </c>
      <c r="D56" s="191" t="str">
        <f>CONCATENATE(VLOOKUP(B56,Startlist!B:H,3,FALSE)," / ",VLOOKUP(B56,Startlist!B:H,4,FALSE))</f>
        <v>Renee Pohl / Sven Raid</v>
      </c>
      <c r="E56" s="190" t="str">
        <f>VLOOKUP(B56,Startlist!B:F,5,FALSE)</f>
        <v>EST</v>
      </c>
      <c r="F56" s="191" t="str">
        <f>VLOOKUP(B56,Startlist!B:H,7,FALSE)</f>
        <v>BMW M3</v>
      </c>
      <c r="G56" s="192" t="str">
        <f>VLOOKUP(B56,Startlist!B:H,6,FALSE)</f>
        <v>Prorehv Rally Team</v>
      </c>
      <c r="H56" s="193" t="str">
        <f>VLOOKUP(B56,Results!B:R,16,FALSE)</f>
        <v>49.05,4</v>
      </c>
      <c r="I56" s="194"/>
    </row>
    <row r="57" spans="1:9" ht="15" customHeight="1">
      <c r="A57" s="189">
        <f aca="true" t="shared" si="3" ref="A57:A64">A56+1</f>
        <v>3</v>
      </c>
      <c r="B57" s="190">
        <v>40</v>
      </c>
      <c r="C57" s="219" t="s">
        <v>688</v>
      </c>
      <c r="D57" s="191" t="str">
        <f>CONCATENATE(VLOOKUP(B57,Startlist!B:H,3,FALSE)," / ",VLOOKUP(B57,Startlist!B:H,4,FALSE))</f>
        <v>Andrus Vahi / Alo Ivask</v>
      </c>
      <c r="E57" s="190" t="str">
        <f>VLOOKUP(B57,Startlist!B:F,5,FALSE)</f>
        <v>EST</v>
      </c>
      <c r="F57" s="191" t="str">
        <f>VLOOKUP(B57,Startlist!B:H,7,FALSE)</f>
        <v>BMW M3</v>
      </c>
      <c r="G57" s="192" t="str">
        <f>VLOOKUP(B57,Startlist!B:H,6,FALSE)</f>
        <v>ECOM Motorsport</v>
      </c>
      <c r="H57" s="193" t="str">
        <f>VLOOKUP(B57,Results!B:R,16,FALSE)</f>
        <v>49.07,3</v>
      </c>
      <c r="I57" s="194"/>
    </row>
    <row r="58" spans="1:9" ht="15" customHeight="1">
      <c r="A58" s="189">
        <f t="shared" si="3"/>
        <v>4</v>
      </c>
      <c r="B58" s="190">
        <v>61</v>
      </c>
      <c r="C58" s="219" t="s">
        <v>688</v>
      </c>
      <c r="D58" s="191" t="str">
        <f>CONCATENATE(VLOOKUP(B58,Startlist!B:H,3,FALSE)," / ",VLOOKUP(B58,Startlist!B:H,4,FALSE))</f>
        <v>Toomas Vask / Tarvo Israel</v>
      </c>
      <c r="E58" s="190" t="str">
        <f>VLOOKUP(B58,Startlist!B:F,5,FALSE)</f>
        <v>EST</v>
      </c>
      <c r="F58" s="191" t="str">
        <f>VLOOKUP(B58,Startlist!B:H,7,FALSE)</f>
        <v>BMW M3</v>
      </c>
      <c r="G58" s="192" t="str">
        <f>VLOOKUP(B58,Startlist!B:H,6,FALSE)</f>
        <v>LaitseRallyPark</v>
      </c>
      <c r="H58" s="193" t="str">
        <f>VLOOKUP(B58,Results!B:R,16,FALSE)</f>
        <v>49.34,9</v>
      </c>
      <c r="I58" s="194"/>
    </row>
    <row r="59" spans="1:9" ht="15" customHeight="1">
      <c r="A59" s="189">
        <f t="shared" si="3"/>
        <v>5</v>
      </c>
      <c r="B59" s="190">
        <v>52</v>
      </c>
      <c r="C59" s="219" t="s">
        <v>688</v>
      </c>
      <c r="D59" s="191" t="str">
        <f>CONCATENATE(VLOOKUP(B59,Startlist!B:H,3,FALSE)," / ",VLOOKUP(B59,Startlist!B:H,4,FALSE))</f>
        <v>Raiko Aru / Veiko Kullamäe</v>
      </c>
      <c r="E59" s="190" t="str">
        <f>VLOOKUP(B59,Startlist!B:F,5,FALSE)</f>
        <v>EST</v>
      </c>
      <c r="F59" s="191" t="str">
        <f>VLOOKUP(B59,Startlist!B:H,7,FALSE)</f>
        <v>BMW 325</v>
      </c>
      <c r="G59" s="192" t="str">
        <f>VLOOKUP(B59,Startlist!B:H,6,FALSE)</f>
        <v>ECOM Motorsport</v>
      </c>
      <c r="H59" s="289" t="str">
        <f>VLOOKUP(B59,Results!B:R,16,FALSE)</f>
        <v>50.28,4</v>
      </c>
      <c r="I59" s="194"/>
    </row>
    <row r="60" spans="1:9" ht="15" customHeight="1">
      <c r="A60" s="189">
        <f t="shared" si="3"/>
        <v>6</v>
      </c>
      <c r="B60" s="190">
        <v>63</v>
      </c>
      <c r="C60" s="219" t="s">
        <v>688</v>
      </c>
      <c r="D60" s="191" t="str">
        <f>CONCATENATE(VLOOKUP(B60,Startlist!B:H,3,FALSE)," / ",VLOOKUP(B60,Startlist!B:H,4,FALSE))</f>
        <v>Marek Kärner / Eero Kikerpill</v>
      </c>
      <c r="E60" s="190" t="str">
        <f>VLOOKUP(B60,Startlist!B:F,5,FALSE)</f>
        <v>EST</v>
      </c>
      <c r="F60" s="191" t="str">
        <f>VLOOKUP(B60,Startlist!B:H,7,FALSE)</f>
        <v>BMW 325</v>
      </c>
      <c r="G60" s="192" t="str">
        <f>VLOOKUP(B60,Startlist!B:H,6,FALSE)</f>
        <v>LaitseRallyPark</v>
      </c>
      <c r="H60" s="193" t="str">
        <f>VLOOKUP(B60,Results!B:R,16,FALSE)</f>
        <v>52.25,2</v>
      </c>
      <c r="I60" s="194"/>
    </row>
    <row r="61" spans="1:9" ht="15" customHeight="1">
      <c r="A61" s="189">
        <f t="shared" si="3"/>
        <v>7</v>
      </c>
      <c r="B61" s="190">
        <v>65</v>
      </c>
      <c r="C61" s="219" t="s">
        <v>688</v>
      </c>
      <c r="D61" s="191" t="str">
        <f>CONCATENATE(VLOOKUP(B61,Startlist!B:H,3,FALSE)," / ",VLOOKUP(B61,Startlist!B:H,4,FALSE))</f>
        <v>Madis Vanaselja / Jaanus Hōbemägi</v>
      </c>
      <c r="E61" s="190" t="str">
        <f>VLOOKUP(B61,Startlist!B:F,5,FALSE)</f>
        <v>EST</v>
      </c>
      <c r="F61" s="191" t="str">
        <f>VLOOKUP(B61,Startlist!B:H,7,FALSE)</f>
        <v>BMW M3</v>
      </c>
      <c r="G61" s="192" t="str">
        <f>VLOOKUP(B61,Startlist!B:H,6,FALSE)</f>
        <v>LaitseRallyPark</v>
      </c>
      <c r="H61" s="193" t="str">
        <f>VLOOKUP(B61,Results!B:R,16,FALSE)</f>
        <v>53.07,0</v>
      </c>
      <c r="I61" s="194"/>
    </row>
    <row r="62" spans="1:9" ht="15" customHeight="1">
      <c r="A62" s="189">
        <f t="shared" si="3"/>
        <v>8</v>
      </c>
      <c r="B62" s="190">
        <v>66</v>
      </c>
      <c r="C62" s="219" t="s">
        <v>688</v>
      </c>
      <c r="D62" s="191" t="str">
        <f>CONCATENATE(VLOOKUP(B62,Startlist!B:H,3,FALSE)," / ",VLOOKUP(B62,Startlist!B:H,4,FALSE))</f>
        <v>Priit Koik / Uku Heldna</v>
      </c>
      <c r="E62" s="190" t="str">
        <f>VLOOKUP(B62,Startlist!B:F,5,FALSE)</f>
        <v>EST</v>
      </c>
      <c r="F62" s="191" t="str">
        <f>VLOOKUP(B62,Startlist!B:H,7,FALSE)</f>
        <v>BMW M3</v>
      </c>
      <c r="G62" s="192" t="str">
        <f>VLOOKUP(B62,Startlist!B:H,6,FALSE)</f>
        <v>LaitseRallyPark</v>
      </c>
      <c r="H62" s="193" t="str">
        <f>VLOOKUP(B62,Results!B:R,16,FALSE)</f>
        <v>56.51,3</v>
      </c>
      <c r="I62" s="194"/>
    </row>
    <row r="63" spans="1:9" ht="15" customHeight="1">
      <c r="A63" s="189"/>
      <c r="B63" s="190">
        <v>19</v>
      </c>
      <c r="C63" s="219" t="s">
        <v>688</v>
      </c>
      <c r="D63" s="191" t="str">
        <f>CONCATENATE(VLOOKUP(B63,Startlist!B:H,3,FALSE)," / ",VLOOKUP(B63,Startlist!B:H,4,FALSE))</f>
        <v>Ago Ahu / Kalle Ahu</v>
      </c>
      <c r="E63" s="190" t="str">
        <f>VLOOKUP(B63,Startlist!B:F,5,FALSE)</f>
        <v>EST</v>
      </c>
      <c r="F63" s="191" t="str">
        <f>VLOOKUP(B63,Startlist!B:H,7,FALSE)</f>
        <v>BMW M3</v>
      </c>
      <c r="G63" s="192" t="str">
        <f>VLOOKUP(B63,Startlist!B:H,6,FALSE)</f>
        <v>Sar-Tech Motorsport</v>
      </c>
      <c r="H63" s="277" t="s">
        <v>586</v>
      </c>
      <c r="I63" s="194"/>
    </row>
    <row r="64" spans="1:9" ht="15" customHeight="1">
      <c r="A64" s="189"/>
      <c r="B64" s="190">
        <v>41</v>
      </c>
      <c r="C64" s="219" t="s">
        <v>688</v>
      </c>
      <c r="D64" s="191" t="str">
        <f>CONCATENATE(VLOOKUP(B64,Startlist!B:H,3,FALSE)," / ",VLOOKUP(B64,Startlist!B:H,4,FALSE))</f>
        <v>Argo Kuutok / Mart Bergmann</v>
      </c>
      <c r="E64" s="190" t="str">
        <f>VLOOKUP(B64,Startlist!B:F,5,FALSE)</f>
        <v>EST</v>
      </c>
      <c r="F64" s="191" t="str">
        <f>VLOOKUP(B64,Startlist!B:H,7,FALSE)</f>
        <v>BMW M3</v>
      </c>
      <c r="G64" s="192" t="str">
        <f>VLOOKUP(B64,Startlist!B:H,6,FALSE)</f>
        <v>LaitseRallyPark</v>
      </c>
      <c r="H64" s="277" t="s">
        <v>586</v>
      </c>
      <c r="I64" s="194"/>
    </row>
    <row r="65" spans="1:8" ht="7.5" customHeight="1">
      <c r="A65" s="195"/>
      <c r="B65" s="197"/>
      <c r="C65" s="197"/>
      <c r="D65" s="198"/>
      <c r="E65" s="197"/>
      <c r="F65" s="198"/>
      <c r="G65" s="199"/>
      <c r="H65" s="200"/>
    </row>
    <row r="66" spans="1:9" ht="15" customHeight="1">
      <c r="A66" s="189">
        <v>1</v>
      </c>
      <c r="B66" s="190">
        <v>2</v>
      </c>
      <c r="C66" s="190" t="s">
        <v>1009</v>
      </c>
      <c r="D66" s="191" t="str">
        <f>CONCATENATE(VLOOKUP(B66,Startlist!B:H,3,FALSE)," / ",VLOOKUP(B66,Startlist!B:H,4,FALSE))</f>
        <v>Georg Gross / Raigo Mōlder</v>
      </c>
      <c r="E66" s="190" t="str">
        <f>VLOOKUP(B66,Startlist!B:F,5,FALSE)</f>
        <v>EST</v>
      </c>
      <c r="F66" s="191" t="str">
        <f>VLOOKUP(B66,Startlist!B:H,7,FALSE)</f>
        <v>Ford Focus WRC</v>
      </c>
      <c r="G66" s="192" t="str">
        <f>VLOOKUP(B66,Startlist!B:H,6,FALSE)</f>
        <v>OT Racing</v>
      </c>
      <c r="H66" s="193" t="str">
        <f>VLOOKUP(B66,Results!B:R,16,FALSE)</f>
        <v>44.13,7</v>
      </c>
      <c r="I66" s="194"/>
    </row>
    <row r="67" spans="1:9" ht="15" customHeight="1">
      <c r="A67" s="189">
        <f>A66+1</f>
        <v>2</v>
      </c>
      <c r="B67" s="190">
        <v>17</v>
      </c>
      <c r="C67" s="219" t="s">
        <v>1009</v>
      </c>
      <c r="D67" s="191" t="str">
        <f>CONCATENATE(VLOOKUP(B67,Startlist!B:H,3,FALSE)," / ",VLOOKUP(B67,Startlist!B:H,4,FALSE))</f>
        <v>Martin Kangur / Andres Ots</v>
      </c>
      <c r="E67" s="190" t="str">
        <f>VLOOKUP(B67,Startlist!B:F,5,FALSE)</f>
        <v>EST</v>
      </c>
      <c r="F67" s="191" t="str">
        <f>VLOOKUP(B67,Startlist!B:H,7,FALSE)</f>
        <v>Honda Civic Type-R R3</v>
      </c>
      <c r="G67" s="192" t="str">
        <f>VLOOKUP(B67,Startlist!B:H,6,FALSE)</f>
        <v>Martin Kangur</v>
      </c>
      <c r="H67" s="193" t="str">
        <f>VLOOKUP(B67,Results!B:R,16,FALSE)</f>
        <v>47.11,2</v>
      </c>
      <c r="I67" s="194"/>
    </row>
    <row r="68" spans="1:9" ht="15" customHeight="1">
      <c r="A68" s="189">
        <f aca="true" t="shared" si="4" ref="A68:A74">A67+1</f>
        <v>3</v>
      </c>
      <c r="B68" s="190">
        <v>32</v>
      </c>
      <c r="C68" s="219" t="s">
        <v>1009</v>
      </c>
      <c r="D68" s="191" t="str">
        <f>CONCATENATE(VLOOKUP(B68,Startlist!B:H,3,FALSE)," / ",VLOOKUP(B68,Startlist!B:H,4,FALSE))</f>
        <v>Allan Ilves / Kristo Tamm</v>
      </c>
      <c r="E68" s="190" t="str">
        <f>VLOOKUP(B68,Startlist!B:F,5,FALSE)</f>
        <v>EST</v>
      </c>
      <c r="F68" s="191" t="str">
        <f>VLOOKUP(B68,Startlist!B:H,7,FALSE)</f>
        <v>Mitsubishi Lancer Evo 8</v>
      </c>
      <c r="G68" s="192" t="str">
        <f>VLOOKUP(B68,Startlist!B:H,6,FALSE)</f>
        <v>Printsport</v>
      </c>
      <c r="H68" s="193" t="str">
        <f>VLOOKUP(B68,Results!B:R,16,FALSE)</f>
        <v>47.32,7</v>
      </c>
      <c r="I68" s="194"/>
    </row>
    <row r="69" spans="1:9" ht="15" customHeight="1">
      <c r="A69" s="189">
        <f t="shared" si="4"/>
        <v>4</v>
      </c>
      <c r="B69" s="190">
        <v>38</v>
      </c>
      <c r="C69" s="219" t="s">
        <v>1009</v>
      </c>
      <c r="D69" s="191" t="str">
        <f>CONCATENATE(VLOOKUP(B69,Startlist!B:H,3,FALSE)," / ",VLOOKUP(B69,Startlist!B:H,4,FALSE))</f>
        <v>Henri Raide / Raul Kulgevee</v>
      </c>
      <c r="E69" s="190" t="str">
        <f>VLOOKUP(B69,Startlist!B:F,5,FALSE)</f>
        <v>EST</v>
      </c>
      <c r="F69" s="191" t="str">
        <f>VLOOKUP(B69,Startlist!B:H,7,FALSE)</f>
        <v>Mitsubishi Lancer Evo 7</v>
      </c>
      <c r="G69" s="192" t="str">
        <f>VLOOKUP(B69,Startlist!B:H,6,FALSE)</f>
        <v>OK TSK</v>
      </c>
      <c r="H69" s="193" t="str">
        <f>VLOOKUP(B69,Results!B:R,16,FALSE)</f>
        <v>47.55,1</v>
      </c>
      <c r="I69" s="194"/>
    </row>
    <row r="70" spans="1:9" ht="15" customHeight="1">
      <c r="A70" s="189">
        <f t="shared" si="4"/>
        <v>5</v>
      </c>
      <c r="B70" s="190">
        <v>35</v>
      </c>
      <c r="C70" s="219" t="s">
        <v>1009</v>
      </c>
      <c r="D70" s="191" t="str">
        <f>CONCATENATE(VLOOKUP(B70,Startlist!B:H,3,FALSE)," / ",VLOOKUP(B70,Startlist!B:H,4,FALSE))</f>
        <v>Henri Pihel / Urmas Roosimaa</v>
      </c>
      <c r="E70" s="190" t="str">
        <f>VLOOKUP(B70,Startlist!B:F,5,FALSE)</f>
        <v>EST</v>
      </c>
      <c r="F70" s="191" t="str">
        <f>VLOOKUP(B70,Startlist!B:H,7,FALSE)</f>
        <v>Mitsubishi Lancer Evo 8</v>
      </c>
      <c r="G70" s="192" t="str">
        <f>VLOOKUP(B70,Startlist!B:H,6,FALSE)</f>
        <v>ASRT</v>
      </c>
      <c r="H70" s="193" t="str">
        <f>VLOOKUP(B70,Results!B:R,16,FALSE)</f>
        <v>48.08,9</v>
      </c>
      <c r="I70" s="194"/>
    </row>
    <row r="71" spans="1:9" ht="15" customHeight="1">
      <c r="A71" s="189">
        <f t="shared" si="4"/>
        <v>6</v>
      </c>
      <c r="B71" s="190">
        <v>31</v>
      </c>
      <c r="C71" s="219" t="s">
        <v>1009</v>
      </c>
      <c r="D71" s="191" t="str">
        <f>CONCATENATE(VLOOKUP(B71,Startlist!B:H,3,FALSE)," / ",VLOOKUP(B71,Startlist!B:H,4,FALSE))</f>
        <v>Arsi Tupits / Oliver Tampuu</v>
      </c>
      <c r="E71" s="190" t="str">
        <f>VLOOKUP(B71,Startlist!B:F,5,FALSE)</f>
        <v>EST</v>
      </c>
      <c r="F71" s="191" t="str">
        <f>VLOOKUP(B71,Startlist!B:H,7,FALSE)</f>
        <v>Mitsubishi Lancer Evo 6</v>
      </c>
      <c r="G71" s="192" t="str">
        <f>VLOOKUP(B71,Startlist!B:H,6,FALSE)</f>
        <v>PSC Motorsport</v>
      </c>
      <c r="H71" s="193" t="str">
        <f>VLOOKUP(B71,Results!B:R,16,FALSE)</f>
        <v>48.09,7</v>
      </c>
      <c r="I71" s="194"/>
    </row>
    <row r="72" spans="1:9" ht="15" customHeight="1">
      <c r="A72" s="189">
        <f t="shared" si="4"/>
        <v>7</v>
      </c>
      <c r="B72" s="190">
        <v>45</v>
      </c>
      <c r="C72" s="219" t="s">
        <v>1009</v>
      </c>
      <c r="D72" s="191" t="str">
        <f>CONCATENATE(VLOOKUP(B72,Startlist!B:H,3,FALSE)," / ",VLOOKUP(B72,Startlist!B:H,4,FALSE))</f>
        <v>David Sultanjants / Siim Oja</v>
      </c>
      <c r="E72" s="190" t="str">
        <f>VLOOKUP(B72,Startlist!B:F,5,FALSE)</f>
        <v>EST</v>
      </c>
      <c r="F72" s="191" t="str">
        <f>VLOOKUP(B72,Startlist!B:H,7,FALSE)</f>
        <v>Honda Civic Type-R</v>
      </c>
      <c r="G72" s="192" t="str">
        <f>VLOOKUP(B72,Startlist!B:H,6,FALSE)</f>
        <v>G.M.Racing SK</v>
      </c>
      <c r="H72" s="193" t="str">
        <f>VLOOKUP(B72,Results!B:R,16,FALSE)</f>
        <v>49.21,5</v>
      </c>
      <c r="I72" s="194"/>
    </row>
    <row r="73" spans="1:9" ht="15" customHeight="1">
      <c r="A73" s="189">
        <f t="shared" si="4"/>
        <v>8</v>
      </c>
      <c r="B73" s="190">
        <v>68</v>
      </c>
      <c r="C73" s="219" t="s">
        <v>1009</v>
      </c>
      <c r="D73" s="191" t="str">
        <f>CONCATENATE(VLOOKUP(B73,Startlist!B:H,3,FALSE)," / ",VLOOKUP(B73,Startlist!B:H,4,FALSE))</f>
        <v>Mait Madik / Toomas Tauk</v>
      </c>
      <c r="E73" s="190" t="str">
        <f>VLOOKUP(B73,Startlist!B:F,5,FALSE)</f>
        <v>EST</v>
      </c>
      <c r="F73" s="191" t="str">
        <f>VLOOKUP(B73,Startlist!B:H,7,FALSE)</f>
        <v>Honda Civic Type-R</v>
      </c>
      <c r="G73" s="192" t="str">
        <f>VLOOKUP(B73,Startlist!B:H,6,FALSE)</f>
        <v>OK TSK</v>
      </c>
      <c r="H73" s="289" t="str">
        <f>VLOOKUP(B73,Results!B:R,16,FALSE)</f>
        <v>51.43,2</v>
      </c>
      <c r="I73" s="194"/>
    </row>
    <row r="74" spans="1:9" ht="15" customHeight="1">
      <c r="A74" s="189"/>
      <c r="B74" s="190">
        <v>46</v>
      </c>
      <c r="C74" s="219" t="s">
        <v>1009</v>
      </c>
      <c r="D74" s="191" t="str">
        <f>CONCATENATE(VLOOKUP(B74,Startlist!B:H,3,FALSE)," / ",VLOOKUP(B74,Startlist!B:H,4,FALSE))</f>
        <v>Rünno Ubinhain / Riho Tenveld</v>
      </c>
      <c r="E74" s="190" t="str">
        <f>VLOOKUP(B74,Startlist!B:F,5,FALSE)</f>
        <v>EST</v>
      </c>
      <c r="F74" s="191" t="str">
        <f>VLOOKUP(B74,Startlist!B:H,7,FALSE)</f>
        <v>Subaru Impreza STI</v>
      </c>
      <c r="G74" s="192" t="str">
        <f>VLOOKUP(B74,Startlist!B:H,6,FALSE)</f>
        <v>LaitseRallyPark</v>
      </c>
      <c r="H74" s="277" t="s">
        <v>586</v>
      </c>
      <c r="I74" s="194"/>
    </row>
    <row r="75" spans="1:8" ht="7.5" customHeight="1">
      <c r="A75" s="195"/>
      <c r="B75" s="197"/>
      <c r="C75" s="197"/>
      <c r="D75" s="198"/>
      <c r="E75" s="197"/>
      <c r="F75" s="198"/>
      <c r="G75" s="199"/>
      <c r="H75" s="200"/>
    </row>
    <row r="76" spans="1:9" ht="15" customHeight="1">
      <c r="A76" s="218">
        <v>1</v>
      </c>
      <c r="B76" s="219">
        <v>94</v>
      </c>
      <c r="C76" s="219" t="s">
        <v>1010</v>
      </c>
      <c r="D76" s="220" t="str">
        <f>CONCATENATE(VLOOKUP(B76,Startlist!B:H,3,FALSE)," / ",VLOOKUP(B76,Startlist!B:H,4,FALSE))</f>
        <v>Taavi Niinemets / Esko Allika</v>
      </c>
      <c r="E76" s="219" t="str">
        <f>VLOOKUP(B76,Startlist!B:F,5,FALSE)</f>
        <v>EST</v>
      </c>
      <c r="F76" s="220" t="str">
        <f>VLOOKUP(B76,Startlist!B:H,7,FALSE)</f>
        <v>Gaz 51A</v>
      </c>
      <c r="G76" s="221" t="str">
        <f>VLOOKUP(B76,Startlist!B:H,6,FALSE)</f>
        <v>GAZ Ralliklubi</v>
      </c>
      <c r="H76" s="193" t="str">
        <f>VLOOKUP(B76,Results!B:R,16,FALSE)</f>
        <v> 1:00.07,5</v>
      </c>
      <c r="I76" s="194"/>
    </row>
    <row r="77" spans="1:9" ht="15" customHeight="1">
      <c r="A77" s="189"/>
      <c r="B77" s="190">
        <v>95</v>
      </c>
      <c r="C77" s="219" t="s">
        <v>1010</v>
      </c>
      <c r="D77" s="191" t="str">
        <f>CONCATENATE(VLOOKUP(B77,Startlist!B:H,3,FALSE)," / ",VLOOKUP(B77,Startlist!B:H,4,FALSE))</f>
        <v>Kristo Laadre / Priit Pilden</v>
      </c>
      <c r="E77" s="190" t="str">
        <f>VLOOKUP(B77,Startlist!B:F,5,FALSE)</f>
        <v>EST</v>
      </c>
      <c r="F77" s="191" t="str">
        <f>VLOOKUP(B77,Startlist!B:H,7,FALSE)</f>
        <v>Gaz 51</v>
      </c>
      <c r="G77" s="192" t="str">
        <f>VLOOKUP(B77,Startlist!B:H,6,FALSE)</f>
        <v>GAZ Ralliklubi</v>
      </c>
      <c r="H77" s="286" t="s">
        <v>586</v>
      </c>
      <c r="I77" s="194"/>
    </row>
    <row r="78" spans="1:9" ht="15" customHeight="1">
      <c r="A78" s="189"/>
      <c r="B78" s="190">
        <v>96</v>
      </c>
      <c r="C78" s="219" t="s">
        <v>1010</v>
      </c>
      <c r="D78" s="191" t="str">
        <f>CONCATENATE(VLOOKUP(B78,Startlist!B:H,3,FALSE)," / ",VLOOKUP(B78,Startlist!B:H,4,FALSE))</f>
        <v>Kaido Vilu / Andrus Markson</v>
      </c>
      <c r="E78" s="190" t="str">
        <f>VLOOKUP(B78,Startlist!B:F,5,FALSE)</f>
        <v>EST</v>
      </c>
      <c r="F78" s="191" t="str">
        <f>VLOOKUP(B78,Startlist!B:H,7,FALSE)</f>
        <v>Gaz 51A</v>
      </c>
      <c r="G78" s="192" t="str">
        <f>VLOOKUP(B78,Startlist!B:H,6,FALSE)</f>
        <v>GAZ Ralliklubi</v>
      </c>
      <c r="H78" s="286" t="s">
        <v>586</v>
      </c>
      <c r="I78" s="194"/>
    </row>
    <row r="79" spans="1:9" ht="15" customHeight="1">
      <c r="A79" s="189"/>
      <c r="B79" s="190">
        <v>97</v>
      </c>
      <c r="C79" s="219" t="s">
        <v>1010</v>
      </c>
      <c r="D79" s="191" t="str">
        <f>CONCATENATE(VLOOKUP(B79,Startlist!B:H,3,FALSE)," / ",VLOOKUP(B79,Startlist!B:H,4,FALSE))</f>
        <v>Veiko Liukanen / Toivo Liukanen</v>
      </c>
      <c r="E79" s="190" t="str">
        <f>VLOOKUP(B79,Startlist!B:F,5,FALSE)</f>
        <v>EST</v>
      </c>
      <c r="F79" s="191" t="str">
        <f>VLOOKUP(B79,Startlist!B:H,7,FALSE)</f>
        <v>Gaz 51/53</v>
      </c>
      <c r="G79" s="192" t="str">
        <f>VLOOKUP(B79,Startlist!B:H,6,FALSE)</f>
        <v>GAZ Ralliklubi</v>
      </c>
      <c r="H79" s="286" t="s">
        <v>586</v>
      </c>
      <c r="I79" s="194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5" customWidth="1"/>
  </cols>
  <sheetData>
    <row r="1" ht="18">
      <c r="E1" s="222" t="s">
        <v>636</v>
      </c>
    </row>
    <row r="2" ht="15.75">
      <c r="E2" s="1" t="str">
        <f>Startlist!$F2</f>
        <v>30. Tallinna Rally 2013</v>
      </c>
    </row>
    <row r="3" ht="15">
      <c r="E3" s="64" t="str">
        <f>Startlist!$F3</f>
        <v>MAY 10 - 11, 2013</v>
      </c>
    </row>
    <row r="4" ht="15">
      <c r="E4" s="64" t="str">
        <f>Startlist!$F4</f>
        <v>Harjumaa</v>
      </c>
    </row>
    <row r="5" ht="12.75">
      <c r="H5" s="186"/>
    </row>
    <row r="6" spans="1:8" ht="12.75">
      <c r="A6" s="38"/>
      <c r="B6" s="187" t="s">
        <v>653</v>
      </c>
      <c r="C6" s="179" t="s">
        <v>634</v>
      </c>
      <c r="D6" s="177" t="s">
        <v>635</v>
      </c>
      <c r="E6" s="176"/>
      <c r="F6" s="178" t="s">
        <v>650</v>
      </c>
      <c r="G6" s="188" t="s">
        <v>649</v>
      </c>
      <c r="H6" s="8" t="s">
        <v>642</v>
      </c>
    </row>
    <row r="7" spans="1:9" ht="15" customHeight="1">
      <c r="A7" s="189">
        <v>1</v>
      </c>
      <c r="B7" s="190">
        <v>7</v>
      </c>
      <c r="C7" s="190" t="s">
        <v>696</v>
      </c>
      <c r="D7" s="191" t="str">
        <f>CONCATENATE(VLOOKUP(B7,Startlist!B:H,3,FALSE)," / ",VLOOKUP(B7,Startlist!B:H,4,FALSE))</f>
        <v>Rainer Aus / Simo Koskinen</v>
      </c>
      <c r="E7" s="190" t="str">
        <f>VLOOKUP(B7,Startlist!B:F,5,FALSE)</f>
        <v>EST</v>
      </c>
      <c r="F7" s="191" t="str">
        <f>VLOOKUP(B7,Startlist!B:H,7,FALSE)</f>
        <v>Mitsubishi Lancer Evo 9</v>
      </c>
      <c r="G7" s="192" t="str">
        <f>VLOOKUP(B7,Startlist!B:H,6,FALSE)</f>
        <v>Carglass Rally Team</v>
      </c>
      <c r="H7" s="193" t="str">
        <f>VLOOKUP(B7,Results!B:R,16,FALSE)</f>
        <v>44.54,3</v>
      </c>
      <c r="I7" s="194"/>
    </row>
    <row r="8" spans="1:9" ht="15" customHeight="1">
      <c r="A8" s="189">
        <f>A7+1</f>
        <v>2</v>
      </c>
      <c r="B8" s="190">
        <v>6</v>
      </c>
      <c r="C8" s="190" t="s">
        <v>696</v>
      </c>
      <c r="D8" s="191" t="str">
        <f>CONCATENATE(VLOOKUP(B8,Startlist!B:H,3,FALSE)," / ",VLOOKUP(B8,Startlist!B:H,4,FALSE))</f>
        <v>Raul Jeets / Andrus Toom</v>
      </c>
      <c r="E8" s="190" t="str">
        <f>VLOOKUP(B8,Startlist!B:F,5,FALSE)</f>
        <v>EST</v>
      </c>
      <c r="F8" s="191" t="str">
        <f>VLOOKUP(B8,Startlist!B:H,7,FALSE)</f>
        <v>Mitsubishi Lancer Evo 10</v>
      </c>
      <c r="G8" s="192" t="str">
        <f>VLOOKUP(B8,Startlist!B:H,6,FALSE)</f>
        <v>OT Racing</v>
      </c>
      <c r="H8" s="193" t="str">
        <f>VLOOKUP(B8,Results!B:R,16,FALSE)</f>
        <v>45.42,3</v>
      </c>
      <c r="I8" s="194"/>
    </row>
    <row r="9" spans="1:9" ht="15" customHeight="1">
      <c r="A9" s="189">
        <f>A8+1</f>
        <v>3</v>
      </c>
      <c r="B9" s="190">
        <v>11</v>
      </c>
      <c r="C9" s="190" t="s">
        <v>696</v>
      </c>
      <c r="D9" s="191" t="str">
        <f>CONCATENATE(VLOOKUP(B9,Startlist!B:H,3,FALSE)," / ",VLOOKUP(B9,Startlist!B:H,4,FALSE))</f>
        <v>Markus Abram / Rein Jōessar</v>
      </c>
      <c r="E9" s="190" t="str">
        <f>VLOOKUP(B9,Startlist!B:F,5,FALSE)</f>
        <v>EST</v>
      </c>
      <c r="F9" s="191" t="str">
        <f>VLOOKUP(B9,Startlist!B:H,7,FALSE)</f>
        <v>Mitsubishi Lancer Evo 10</v>
      </c>
      <c r="G9" s="192" t="str">
        <f>VLOOKUP(B9,Startlist!B:H,6,FALSE)</f>
        <v>Merkomar Motorsport</v>
      </c>
      <c r="H9" s="193" t="str">
        <f>VLOOKUP(B9,Results!B:R,16,FALSE)</f>
        <v>46.29,3</v>
      </c>
      <c r="I9" s="194"/>
    </row>
    <row r="10" spans="1:9" ht="15" customHeight="1">
      <c r="A10" s="189"/>
      <c r="B10" s="190">
        <v>8</v>
      </c>
      <c r="C10" s="190" t="s">
        <v>696</v>
      </c>
      <c r="D10" s="191" t="str">
        <f>CONCATENATE(VLOOKUP(B10,Startlist!B:H,3,FALSE)," / ",VLOOKUP(B10,Startlist!B:H,4,FALSE))</f>
        <v>Egon Kaur / Erik Lepikson</v>
      </c>
      <c r="E10" s="190" t="str">
        <f>VLOOKUP(B10,Startlist!B:F,5,FALSE)</f>
        <v>EST</v>
      </c>
      <c r="F10" s="191" t="str">
        <f>VLOOKUP(B10,Startlist!B:H,7,FALSE)</f>
        <v>Mitsubishi Lancer Evo 10</v>
      </c>
      <c r="G10" s="192" t="str">
        <f>VLOOKUP(B10,Startlist!B:H,6,FALSE)</f>
        <v>Carglass Rally Team</v>
      </c>
      <c r="H10" s="277" t="s">
        <v>586</v>
      </c>
      <c r="I10" s="194"/>
    </row>
    <row r="11" spans="1:9" ht="15" customHeight="1">
      <c r="A11" s="189"/>
      <c r="B11" s="190">
        <v>9</v>
      </c>
      <c r="C11" s="190" t="s">
        <v>696</v>
      </c>
      <c r="D11" s="191" t="str">
        <f>CONCATENATE(VLOOKUP(B11,Startlist!B:H,3,FALSE)," / ",VLOOKUP(B11,Startlist!B:H,4,FALSE))</f>
        <v>Roland Murakas / Kalle Adler</v>
      </c>
      <c r="E11" s="190" t="str">
        <f>VLOOKUP(B11,Startlist!B:F,5,FALSE)</f>
        <v>EST</v>
      </c>
      <c r="F11" s="191" t="str">
        <f>VLOOKUP(B11,Startlist!B:H,7,FALSE)</f>
        <v>Mitsubishi Lancer Evo 10</v>
      </c>
      <c r="G11" s="192" t="str">
        <f>VLOOKUP(B11,Startlist!B:H,6,FALSE)</f>
        <v>Prorehv Rally Team</v>
      </c>
      <c r="H11" s="277" t="s">
        <v>586</v>
      </c>
      <c r="I11" s="194"/>
    </row>
    <row r="12" spans="1:8" ht="7.5" customHeight="1">
      <c r="A12" s="195"/>
      <c r="B12" s="196"/>
      <c r="C12" s="197"/>
      <c r="D12" s="198"/>
      <c r="E12" s="197"/>
      <c r="F12" s="198"/>
      <c r="G12" s="199"/>
      <c r="H12" s="200"/>
    </row>
    <row r="13" spans="1:9" ht="15" customHeight="1">
      <c r="A13" s="189">
        <v>1</v>
      </c>
      <c r="B13" s="190">
        <v>17</v>
      </c>
      <c r="C13" s="190" t="s">
        <v>697</v>
      </c>
      <c r="D13" s="191" t="str">
        <f>CONCATENATE(VLOOKUP(B13,Startlist!B:H,3,FALSE)," / ",VLOOKUP(B13,Startlist!B:H,4,FALSE))</f>
        <v>Martin Kangur / Andres Ots</v>
      </c>
      <c r="E13" s="190" t="str">
        <f>VLOOKUP(B13,Startlist!B:F,5,FALSE)</f>
        <v>EST</v>
      </c>
      <c r="F13" s="191" t="str">
        <f>VLOOKUP(B13,Startlist!B:H,7,FALSE)</f>
        <v>Honda Civic Type-R R3</v>
      </c>
      <c r="G13" s="192" t="str">
        <f>VLOOKUP(B13,Startlist!B:H,6,FALSE)</f>
        <v>Martin Kangur</v>
      </c>
      <c r="H13" s="193" t="str">
        <f>VLOOKUP(B13,Results!B:R,16,FALSE)</f>
        <v>47.11,2</v>
      </c>
      <c r="I13" s="194"/>
    </row>
    <row r="14" spans="1:9" ht="15" customHeight="1">
      <c r="A14" s="189">
        <f aca="true" t="shared" si="0" ref="A14:A19">A13+1</f>
        <v>2</v>
      </c>
      <c r="B14" s="190">
        <v>24</v>
      </c>
      <c r="C14" s="190" t="s">
        <v>697</v>
      </c>
      <c r="D14" s="191" t="str">
        <f>CONCATENATE(VLOOKUP(B14,Startlist!B:H,3,FALSE)," / ",VLOOKUP(B14,Startlist!B:H,4,FALSE))</f>
        <v>Sander Pärn / Ken Järveoja</v>
      </c>
      <c r="E14" s="190" t="str">
        <f>VLOOKUP(B14,Startlist!B:F,5,FALSE)</f>
        <v>EST</v>
      </c>
      <c r="F14" s="191" t="str">
        <f>VLOOKUP(B14,Startlist!B:H,7,FALSE)</f>
        <v>Ford Fiesta</v>
      </c>
      <c r="G14" s="192" t="str">
        <f>VLOOKUP(B14,Startlist!B:H,6,FALSE)</f>
        <v>Sander Pärn</v>
      </c>
      <c r="H14" s="193" t="str">
        <f>VLOOKUP(B14,Results!B:R,16,FALSE)</f>
        <v>48.54,7</v>
      </c>
      <c r="I14" s="194"/>
    </row>
    <row r="15" spans="1:9" ht="15" customHeight="1">
      <c r="A15" s="189">
        <f t="shared" si="0"/>
        <v>3</v>
      </c>
      <c r="B15" s="190">
        <v>28</v>
      </c>
      <c r="C15" s="190" t="s">
        <v>697</v>
      </c>
      <c r="D15" s="191" t="str">
        <f>CONCATENATE(VLOOKUP(B15,Startlist!B:H,3,FALSE)," / ",VLOOKUP(B15,Startlist!B:H,4,FALSE))</f>
        <v>Rainer Rohtmets / Rivo Hell</v>
      </c>
      <c r="E15" s="190" t="str">
        <f>VLOOKUP(B15,Startlist!B:F,5,FALSE)</f>
        <v>EST</v>
      </c>
      <c r="F15" s="191" t="str">
        <f>VLOOKUP(B15,Startlist!B:H,7,FALSE)</f>
        <v>Citroen C2 R2 Max</v>
      </c>
      <c r="G15" s="192" t="str">
        <f>VLOOKUP(B15,Startlist!B:H,6,FALSE)</f>
        <v>Printsport</v>
      </c>
      <c r="H15" s="193" t="str">
        <f>VLOOKUP(B15,Results!B:R,16,FALSE)</f>
        <v>49.00,4</v>
      </c>
      <c r="I15" s="194"/>
    </row>
    <row r="16" spans="1:9" ht="15" customHeight="1">
      <c r="A16" s="189">
        <f t="shared" si="0"/>
        <v>4</v>
      </c>
      <c r="B16" s="190">
        <v>45</v>
      </c>
      <c r="C16" s="190" t="s">
        <v>697</v>
      </c>
      <c r="D16" s="191" t="str">
        <f>CONCATENATE(VLOOKUP(B16,Startlist!B:H,3,FALSE)," / ",VLOOKUP(B16,Startlist!B:H,4,FALSE))</f>
        <v>David Sultanjants / Siim Oja</v>
      </c>
      <c r="E16" s="190" t="str">
        <f>VLOOKUP(B16,Startlist!B:F,5,FALSE)</f>
        <v>EST</v>
      </c>
      <c r="F16" s="191" t="str">
        <f>VLOOKUP(B16,Startlist!B:H,7,FALSE)</f>
        <v>Honda Civic Type-R</v>
      </c>
      <c r="G16" s="192" t="str">
        <f>VLOOKUP(B16,Startlist!B:H,6,FALSE)</f>
        <v>G.M.Racing SK</v>
      </c>
      <c r="H16" s="193" t="str">
        <f>VLOOKUP(B16,Results!B:R,16,FALSE)</f>
        <v>49.21,5</v>
      </c>
      <c r="I16" s="194"/>
    </row>
    <row r="17" spans="1:9" ht="15" customHeight="1">
      <c r="A17" s="189">
        <f t="shared" si="0"/>
        <v>5</v>
      </c>
      <c r="B17" s="190">
        <v>37</v>
      </c>
      <c r="C17" s="190" t="s">
        <v>697</v>
      </c>
      <c r="D17" s="191" t="str">
        <f>CONCATENATE(VLOOKUP(B17,Startlist!B:H,3,FALSE)," / ",VLOOKUP(B17,Startlist!B:H,4,FALSE))</f>
        <v>Kristo Subi / Teele Sepp</v>
      </c>
      <c r="E17" s="190" t="str">
        <f>VLOOKUP(B17,Startlist!B:F,5,FALSE)</f>
        <v>EST</v>
      </c>
      <c r="F17" s="191" t="str">
        <f>VLOOKUP(B17,Startlist!B:H,7,FALSE)</f>
        <v>Honda Civic Type-R</v>
      </c>
      <c r="G17" s="192" t="str">
        <f>VLOOKUP(B17,Startlist!B:H,6,FALSE)</f>
        <v>ECOM Motorsport</v>
      </c>
      <c r="H17" s="193" t="str">
        <f>VLOOKUP(B17,Results!B:R,16,FALSE)</f>
        <v>49.24,3</v>
      </c>
      <c r="I17" s="194"/>
    </row>
    <row r="18" spans="1:9" ht="15" customHeight="1">
      <c r="A18" s="189">
        <f t="shared" si="0"/>
        <v>6</v>
      </c>
      <c r="B18" s="190">
        <v>39</v>
      </c>
      <c r="C18" s="190" t="s">
        <v>697</v>
      </c>
      <c r="D18" s="191" t="str">
        <f>CONCATENATE(VLOOKUP(B18,Startlist!B:H,3,FALSE)," / ",VLOOKUP(B18,Startlist!B:H,4,FALSE))</f>
        <v>Ivar Rühka / Priit Hain</v>
      </c>
      <c r="E18" s="190" t="str">
        <f>VLOOKUP(B18,Startlist!B:F,5,FALSE)</f>
        <v>EST</v>
      </c>
      <c r="F18" s="191" t="str">
        <f>VLOOKUP(B18,Startlist!B:H,7,FALSE)</f>
        <v>Renault Clio</v>
      </c>
      <c r="G18" s="192" t="str">
        <f>VLOOKUP(B18,Startlist!B:H,6,FALSE)</f>
        <v>OK TSK</v>
      </c>
      <c r="H18" s="193" t="str">
        <f>VLOOKUP(B18,Results!B:R,16,FALSE)</f>
        <v>50.38,1</v>
      </c>
      <c r="I18" s="194"/>
    </row>
    <row r="19" spans="1:9" ht="15" customHeight="1">
      <c r="A19" s="189">
        <f t="shared" si="0"/>
        <v>7</v>
      </c>
      <c r="B19" s="190">
        <v>68</v>
      </c>
      <c r="C19" s="190" t="s">
        <v>697</v>
      </c>
      <c r="D19" s="191" t="str">
        <f>CONCATENATE(VLOOKUP(B19,Startlist!B:H,3,FALSE)," / ",VLOOKUP(B19,Startlist!B:H,4,FALSE))</f>
        <v>Mait Madik / Toomas Tauk</v>
      </c>
      <c r="E19" s="190" t="str">
        <f>VLOOKUP(B19,Startlist!B:F,5,FALSE)</f>
        <v>EST</v>
      </c>
      <c r="F19" s="191" t="str">
        <f>VLOOKUP(B19,Startlist!B:H,7,FALSE)</f>
        <v>Honda Civic Type-R</v>
      </c>
      <c r="G19" s="192" t="str">
        <f>VLOOKUP(B19,Startlist!B:H,6,FALSE)</f>
        <v>OK TSK</v>
      </c>
      <c r="H19" s="193" t="str">
        <f>VLOOKUP(B19,Results!B:R,16,FALSE)</f>
        <v>51.43,2</v>
      </c>
      <c r="I19" s="194"/>
    </row>
    <row r="20" spans="1:9" ht="15" customHeight="1">
      <c r="A20" s="189">
        <f>A19+1</f>
        <v>8</v>
      </c>
      <c r="B20" s="190">
        <v>50</v>
      </c>
      <c r="C20" s="190" t="s">
        <v>697</v>
      </c>
      <c r="D20" s="191" t="str">
        <f>CONCATENATE(VLOOKUP(B20,Startlist!B:H,3,FALSE)," / ",VLOOKUP(B20,Startlist!B:H,4,FALSE))</f>
        <v>Henry Asi / Taaniel Tigas</v>
      </c>
      <c r="E20" s="190" t="str">
        <f>VLOOKUP(B20,Startlist!B:F,5,FALSE)</f>
        <v>EST</v>
      </c>
      <c r="F20" s="191" t="str">
        <f>VLOOKUP(B20,Startlist!B:H,7,FALSE)</f>
        <v>Honda Civic Type-R</v>
      </c>
      <c r="G20" s="192" t="str">
        <f>VLOOKUP(B20,Startlist!B:H,6,FALSE)</f>
        <v>ECOM Motorsport</v>
      </c>
      <c r="H20" s="193" t="str">
        <f>VLOOKUP(B20,Results!B:R,16,FALSE)</f>
        <v>52.48,6</v>
      </c>
      <c r="I20" s="194"/>
    </row>
    <row r="21" spans="1:9" ht="15" customHeight="1">
      <c r="A21" s="189">
        <f>A20+1</f>
        <v>9</v>
      </c>
      <c r="B21" s="190">
        <v>42</v>
      </c>
      <c r="C21" s="190" t="s">
        <v>697</v>
      </c>
      <c r="D21" s="191" t="str">
        <f>CONCATENATE(VLOOKUP(B21,Startlist!B:H,3,FALSE)," / ",VLOOKUP(B21,Startlist!B:H,4,FALSE))</f>
        <v>Kevin Kuusik / Carl Terras</v>
      </c>
      <c r="E21" s="190" t="str">
        <f>VLOOKUP(B21,Startlist!B:F,5,FALSE)</f>
        <v>EST</v>
      </c>
      <c r="F21" s="191" t="str">
        <f>VLOOKUP(B21,Startlist!B:H,7,FALSE)</f>
        <v>Renault Clio Ragnotti</v>
      </c>
      <c r="G21" s="192" t="str">
        <f>VLOOKUP(B21,Startlist!B:H,6,FALSE)</f>
        <v>OT Racing</v>
      </c>
      <c r="H21" s="193" t="str">
        <f>VLOOKUP(B21,Results!B:R,16,FALSE)</f>
        <v> 1:17.14,6</v>
      </c>
      <c r="I21" s="194"/>
    </row>
    <row r="22" spans="1:9" ht="15" customHeight="1">
      <c r="A22" s="189"/>
      <c r="B22" s="190">
        <v>36</v>
      </c>
      <c r="C22" s="190" t="s">
        <v>697</v>
      </c>
      <c r="D22" s="191" t="str">
        <f>CONCATENATE(VLOOKUP(B22,Startlist!B:H,3,FALSE)," / ",VLOOKUP(B22,Startlist!B:H,4,FALSE))</f>
        <v>Rasmus Uustulnd / Imre Kuusk</v>
      </c>
      <c r="E22" s="190" t="str">
        <f>VLOOKUP(B22,Startlist!B:F,5,FALSE)</f>
        <v>EST</v>
      </c>
      <c r="F22" s="191" t="str">
        <f>VLOOKUP(B22,Startlist!B:H,7,FALSE)</f>
        <v>Ford Fiesta R2</v>
      </c>
      <c r="G22" s="192" t="str">
        <f>VLOOKUP(B22,Startlist!B:H,6,FALSE)</f>
        <v>OT Racing</v>
      </c>
      <c r="H22" s="277" t="s">
        <v>586</v>
      </c>
      <c r="I22" s="194"/>
    </row>
    <row r="23" spans="1:9" ht="15" customHeight="1">
      <c r="A23" s="189"/>
      <c r="B23" s="190">
        <v>21</v>
      </c>
      <c r="C23" s="190" t="s">
        <v>697</v>
      </c>
      <c r="D23" s="191" t="str">
        <f>CONCATENATE(VLOOKUP(B23,Startlist!B:H,3,FALSE)," / ",VLOOKUP(B23,Startlist!B:H,4,FALSE))</f>
        <v>Sander Siniorg / Cristen Laos</v>
      </c>
      <c r="E23" s="190" t="str">
        <f>VLOOKUP(B23,Startlist!B:F,5,FALSE)</f>
        <v>EST</v>
      </c>
      <c r="F23" s="191" t="str">
        <f>VLOOKUP(B23,Startlist!B:H,7,FALSE)</f>
        <v>Honda Civic Type-R</v>
      </c>
      <c r="G23" s="192" t="str">
        <f>VLOOKUP(B23,Startlist!B:H,6,FALSE)</f>
        <v>Prorehv Rally Team</v>
      </c>
      <c r="H23" s="277" t="s">
        <v>586</v>
      </c>
      <c r="I23" s="194"/>
    </row>
    <row r="24" spans="1:9" ht="15" customHeight="1">
      <c r="A24" s="189"/>
      <c r="B24" s="190">
        <v>53</v>
      </c>
      <c r="C24" s="190" t="s">
        <v>697</v>
      </c>
      <c r="D24" s="191" t="str">
        <f>CONCATENATE(VLOOKUP(B24,Startlist!B:H,3,FALSE)," / ",VLOOKUP(B24,Startlist!B:H,4,FALSE))</f>
        <v>Tanel Müürsepp / Neeme Järvpōld</v>
      </c>
      <c r="E24" s="190" t="str">
        <f>VLOOKUP(B24,Startlist!B:F,5,FALSE)</f>
        <v>EST</v>
      </c>
      <c r="F24" s="191" t="str">
        <f>VLOOKUP(B24,Startlist!B:H,7,FALSE)</f>
        <v>Honda Civic Type-R</v>
      </c>
      <c r="G24" s="192" t="str">
        <f>VLOOKUP(B24,Startlist!B:H,6,FALSE)</f>
        <v>G.M.Racing SK</v>
      </c>
      <c r="H24" s="277" t="s">
        <v>586</v>
      </c>
      <c r="I24" s="194"/>
    </row>
    <row r="25" spans="1:8" ht="7.5" customHeight="1">
      <c r="A25" s="195"/>
      <c r="B25" s="196"/>
      <c r="C25" s="197"/>
      <c r="D25" s="198"/>
      <c r="E25" s="197"/>
      <c r="F25" s="198"/>
      <c r="G25" s="199"/>
      <c r="H25" s="200"/>
    </row>
    <row r="26" spans="1:9" ht="15" customHeight="1">
      <c r="A26" s="189">
        <v>1</v>
      </c>
      <c r="B26" s="190">
        <v>56</v>
      </c>
      <c r="C26" s="190" t="s">
        <v>637</v>
      </c>
      <c r="D26" s="191" t="str">
        <f>CONCATENATE(VLOOKUP(B26,Startlist!B:H,3,FALSE)," / ",VLOOKUP(B26,Startlist!B:H,4,FALSE))</f>
        <v>Kristjan Sinik / Rudolf Rohusaar</v>
      </c>
      <c r="E26" s="190" t="str">
        <f>VLOOKUP(B26,Startlist!B:F,5,FALSE)</f>
        <v>EST</v>
      </c>
      <c r="F26" s="191" t="str">
        <f>VLOOKUP(B26,Startlist!B:H,7,FALSE)</f>
        <v>Nissan Sunny</v>
      </c>
      <c r="G26" s="192" t="str">
        <f>VLOOKUP(B26,Startlist!B:H,6,FALSE)</f>
        <v>Prorex Racing</v>
      </c>
      <c r="H26" s="193" t="str">
        <f>VLOOKUP(B26,Results!B:R,16,FALSE)</f>
        <v>59.18,1</v>
      </c>
      <c r="I26" s="194"/>
    </row>
    <row r="27" spans="1:9" ht="15" customHeight="1">
      <c r="A27" s="189"/>
      <c r="B27" s="190">
        <v>19</v>
      </c>
      <c r="C27" s="190" t="s">
        <v>637</v>
      </c>
      <c r="D27" s="191" t="str">
        <f>CONCATENATE(VLOOKUP(B27,Startlist!B:H,3,FALSE)," / ",VLOOKUP(B27,Startlist!B:H,4,FALSE))</f>
        <v>Ago Ahu / Kalle Ahu</v>
      </c>
      <c r="E27" s="190" t="str">
        <f>VLOOKUP(B27,Startlist!B:F,5,FALSE)</f>
        <v>EST</v>
      </c>
      <c r="F27" s="191" t="str">
        <f>VLOOKUP(B27,Startlist!B:H,7,FALSE)</f>
        <v>BMW M3</v>
      </c>
      <c r="G27" s="192" t="str">
        <f>VLOOKUP(B27,Startlist!B:H,6,FALSE)</f>
        <v>Sar-Tech Motorsport</v>
      </c>
      <c r="H27" s="277" t="s">
        <v>586</v>
      </c>
      <c r="I27" s="194"/>
    </row>
    <row r="28" spans="1:9" ht="15" customHeight="1">
      <c r="A28" s="189"/>
      <c r="B28" s="190">
        <v>34</v>
      </c>
      <c r="C28" s="190" t="s">
        <v>637</v>
      </c>
      <c r="D28" s="191" t="str">
        <f>CONCATENATE(VLOOKUP(B28,Startlist!B:H,3,FALSE)," / ",VLOOKUP(B28,Startlist!B:H,4,FALSE))</f>
        <v>Lembit Soe / Ahto Pihlas</v>
      </c>
      <c r="E28" s="190" t="str">
        <f>VLOOKUP(B28,Startlist!B:F,5,FALSE)</f>
        <v>EST</v>
      </c>
      <c r="F28" s="191" t="str">
        <f>VLOOKUP(B28,Startlist!B:H,7,FALSE)</f>
        <v>Toyota Starlet</v>
      </c>
      <c r="G28" s="192" t="str">
        <f>VLOOKUP(B28,Startlist!B:H,6,FALSE)</f>
        <v>Sar-Tech Motorsport</v>
      </c>
      <c r="H28" s="277" t="s">
        <v>586</v>
      </c>
      <c r="I28" s="194"/>
    </row>
    <row r="29" ht="12.75">
      <c r="H29" s="3"/>
    </row>
    <row r="30" ht="12.75">
      <c r="H30" s="3"/>
    </row>
    <row r="31" ht="12.75">
      <c r="H31" s="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125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4.25">
      <c r="A1" s="122"/>
      <c r="B1" s="128"/>
      <c r="C1" s="106"/>
      <c r="D1" s="106"/>
      <c r="E1" s="106"/>
      <c r="F1" s="143"/>
      <c r="G1" s="106"/>
      <c r="H1" s="106"/>
      <c r="I1" s="106"/>
    </row>
    <row r="2" spans="1:9" ht="15.75">
      <c r="A2" s="122"/>
      <c r="B2" s="213"/>
      <c r="C2" s="123"/>
      <c r="D2" s="106"/>
      <c r="E2" s="106"/>
      <c r="F2" s="108" t="str">
        <f>Startlist!$F2</f>
        <v>30. Tallinna Rally 2013</v>
      </c>
      <c r="G2" s="106"/>
      <c r="H2" s="214"/>
      <c r="I2" s="212"/>
    </row>
    <row r="3" spans="1:9" ht="15">
      <c r="A3" s="122"/>
      <c r="B3" s="213"/>
      <c r="C3" s="123"/>
      <c r="D3" s="106"/>
      <c r="E3" s="106"/>
      <c r="F3" s="107" t="str">
        <f>Startlist!$F3</f>
        <v>MAY 10 - 11, 2013</v>
      </c>
      <c r="G3" s="106"/>
      <c r="H3" s="214"/>
      <c r="I3" s="212"/>
    </row>
    <row r="4" spans="1:9" ht="15">
      <c r="A4" s="122"/>
      <c r="B4" s="213"/>
      <c r="C4" s="123"/>
      <c r="D4" s="106"/>
      <c r="E4" s="106"/>
      <c r="F4" s="107" t="str">
        <f>Startlist!$F4</f>
        <v>Harjumaa</v>
      </c>
      <c r="G4" s="106"/>
      <c r="H4" s="215" t="s">
        <v>692</v>
      </c>
      <c r="I4" s="111" t="s">
        <v>1006</v>
      </c>
    </row>
    <row r="5" spans="1:9" ht="15" customHeight="1">
      <c r="A5" s="122"/>
      <c r="B5" s="128"/>
      <c r="C5" s="123"/>
      <c r="D5" s="106"/>
      <c r="E5" s="106"/>
      <c r="F5" s="106"/>
      <c r="G5" s="106"/>
      <c r="H5" s="215" t="s">
        <v>693</v>
      </c>
      <c r="I5" s="111" t="s">
        <v>1005</v>
      </c>
    </row>
    <row r="6" spans="1:9" ht="15.75" customHeight="1">
      <c r="A6" s="122"/>
      <c r="B6" s="10" t="s">
        <v>1004</v>
      </c>
      <c r="C6" s="123"/>
      <c r="D6" s="106"/>
      <c r="E6" s="106"/>
      <c r="F6" s="106"/>
      <c r="G6" s="106"/>
      <c r="H6" s="106"/>
      <c r="I6" s="216"/>
    </row>
    <row r="7" spans="2:9" ht="12.75">
      <c r="B7" s="127" t="s">
        <v>644</v>
      </c>
      <c r="C7" s="5" t="s">
        <v>645</v>
      </c>
      <c r="D7" s="6" t="s">
        <v>646</v>
      </c>
      <c r="E7" s="7" t="s">
        <v>647</v>
      </c>
      <c r="F7" s="5" t="s">
        <v>648</v>
      </c>
      <c r="G7" s="6" t="s">
        <v>649</v>
      </c>
      <c r="H7" s="6" t="s">
        <v>650</v>
      </c>
      <c r="I7" s="8" t="s">
        <v>651</v>
      </c>
    </row>
    <row r="8" spans="1:9" ht="15" customHeight="1">
      <c r="A8" s="113" t="s">
        <v>1011</v>
      </c>
      <c r="B8" s="138">
        <v>2</v>
      </c>
      <c r="C8" s="103" t="s">
        <v>685</v>
      </c>
      <c r="D8" s="104" t="s">
        <v>700</v>
      </c>
      <c r="E8" s="104" t="s">
        <v>701</v>
      </c>
      <c r="F8" s="103" t="s">
        <v>676</v>
      </c>
      <c r="G8" s="104" t="s">
        <v>702</v>
      </c>
      <c r="H8" s="104" t="s">
        <v>703</v>
      </c>
      <c r="I8" s="95" t="s">
        <v>1975</v>
      </c>
    </row>
    <row r="9" spans="1:9" ht="15" customHeight="1">
      <c r="A9" s="113" t="s">
        <v>1012</v>
      </c>
      <c r="B9" s="138">
        <v>1</v>
      </c>
      <c r="C9" s="103" t="s">
        <v>684</v>
      </c>
      <c r="D9" s="104" t="s">
        <v>800</v>
      </c>
      <c r="E9" s="104" t="s">
        <v>801</v>
      </c>
      <c r="F9" s="103" t="s">
        <v>676</v>
      </c>
      <c r="G9" s="104" t="s">
        <v>702</v>
      </c>
      <c r="H9" s="104" t="s">
        <v>761</v>
      </c>
      <c r="I9" s="95" t="s">
        <v>1976</v>
      </c>
    </row>
    <row r="10" spans="1:9" ht="15" customHeight="1">
      <c r="A10" s="113" t="s">
        <v>1013</v>
      </c>
      <c r="B10" s="138">
        <v>4</v>
      </c>
      <c r="C10" s="103" t="s">
        <v>684</v>
      </c>
      <c r="D10" s="104" t="s">
        <v>750</v>
      </c>
      <c r="E10" s="104" t="s">
        <v>751</v>
      </c>
      <c r="F10" s="103" t="s">
        <v>676</v>
      </c>
      <c r="G10" s="104" t="s">
        <v>805</v>
      </c>
      <c r="H10" s="104" t="s">
        <v>698</v>
      </c>
      <c r="I10" s="95" t="s">
        <v>1977</v>
      </c>
    </row>
    <row r="11" spans="1:9" ht="15" customHeight="1">
      <c r="A11" s="113" t="s">
        <v>1014</v>
      </c>
      <c r="B11" s="138">
        <v>7</v>
      </c>
      <c r="C11" s="103" t="s">
        <v>684</v>
      </c>
      <c r="D11" s="104" t="s">
        <v>588</v>
      </c>
      <c r="E11" s="104" t="s">
        <v>589</v>
      </c>
      <c r="F11" s="103" t="s">
        <v>676</v>
      </c>
      <c r="G11" s="104" t="s">
        <v>590</v>
      </c>
      <c r="H11" s="104" t="s">
        <v>698</v>
      </c>
      <c r="I11" s="95" t="s">
        <v>1978</v>
      </c>
    </row>
    <row r="12" spans="1:9" ht="15" customHeight="1">
      <c r="A12" s="113" t="s">
        <v>1015</v>
      </c>
      <c r="B12" s="138">
        <v>3</v>
      </c>
      <c r="C12" s="103" t="s">
        <v>684</v>
      </c>
      <c r="D12" s="104" t="s">
        <v>764</v>
      </c>
      <c r="E12" s="104" t="s">
        <v>765</v>
      </c>
      <c r="F12" s="103" t="s">
        <v>682</v>
      </c>
      <c r="G12" s="104" t="s">
        <v>704</v>
      </c>
      <c r="H12" s="104" t="s">
        <v>699</v>
      </c>
      <c r="I12" s="95" t="s">
        <v>1979</v>
      </c>
    </row>
    <row r="13" spans="1:9" ht="15" customHeight="1">
      <c r="A13" s="113" t="s">
        <v>1016</v>
      </c>
      <c r="B13" s="138">
        <v>6</v>
      </c>
      <c r="C13" s="103" t="s">
        <v>684</v>
      </c>
      <c r="D13" s="104" t="s">
        <v>705</v>
      </c>
      <c r="E13" s="104" t="s">
        <v>706</v>
      </c>
      <c r="F13" s="103" t="s">
        <v>676</v>
      </c>
      <c r="G13" s="104" t="s">
        <v>702</v>
      </c>
      <c r="H13" s="104" t="s">
        <v>699</v>
      </c>
      <c r="I13" s="95" t="s">
        <v>1980</v>
      </c>
    </row>
    <row r="14" spans="1:9" ht="15" customHeight="1">
      <c r="A14" s="113" t="s">
        <v>1017</v>
      </c>
      <c r="B14" s="138">
        <v>8</v>
      </c>
      <c r="C14" s="103" t="s">
        <v>684</v>
      </c>
      <c r="D14" s="104" t="s">
        <v>591</v>
      </c>
      <c r="E14" s="104" t="s">
        <v>592</v>
      </c>
      <c r="F14" s="103" t="s">
        <v>676</v>
      </c>
      <c r="G14" s="104" t="s">
        <v>590</v>
      </c>
      <c r="H14" s="104" t="s">
        <v>699</v>
      </c>
      <c r="I14" s="95" t="s">
        <v>1981</v>
      </c>
    </row>
    <row r="15" spans="1:9" ht="15" customHeight="1">
      <c r="A15" s="113" t="s">
        <v>1018</v>
      </c>
      <c r="B15" s="138">
        <v>11</v>
      </c>
      <c r="C15" s="103" t="s">
        <v>684</v>
      </c>
      <c r="D15" s="104" t="s">
        <v>709</v>
      </c>
      <c r="E15" s="104" t="s">
        <v>710</v>
      </c>
      <c r="F15" s="103" t="s">
        <v>676</v>
      </c>
      <c r="G15" s="104" t="s">
        <v>711</v>
      </c>
      <c r="H15" s="104" t="s">
        <v>699</v>
      </c>
      <c r="I15" s="95" t="s">
        <v>1982</v>
      </c>
    </row>
    <row r="16" spans="1:9" ht="15" customHeight="1">
      <c r="A16" s="113" t="s">
        <v>1019</v>
      </c>
      <c r="B16" s="138">
        <v>15</v>
      </c>
      <c r="C16" s="103" t="s">
        <v>684</v>
      </c>
      <c r="D16" s="104" t="s">
        <v>827</v>
      </c>
      <c r="E16" s="104" t="s">
        <v>828</v>
      </c>
      <c r="F16" s="103" t="s">
        <v>683</v>
      </c>
      <c r="G16" s="104" t="s">
        <v>829</v>
      </c>
      <c r="H16" s="104" t="s">
        <v>699</v>
      </c>
      <c r="I16" s="95" t="s">
        <v>1983</v>
      </c>
    </row>
    <row r="17" spans="1:9" ht="15" customHeight="1">
      <c r="A17" s="113" t="s">
        <v>1020</v>
      </c>
      <c r="B17" s="138">
        <v>5</v>
      </c>
      <c r="C17" s="103" t="s">
        <v>684</v>
      </c>
      <c r="D17" s="104" t="s">
        <v>746</v>
      </c>
      <c r="E17" s="104" t="s">
        <v>747</v>
      </c>
      <c r="F17" s="103" t="s">
        <v>676</v>
      </c>
      <c r="G17" s="104" t="s">
        <v>704</v>
      </c>
      <c r="H17" s="104" t="s">
        <v>698</v>
      </c>
      <c r="I17" s="95" t="s">
        <v>1984</v>
      </c>
    </row>
    <row r="18" spans="1:9" ht="15" customHeight="1">
      <c r="A18" s="113" t="s">
        <v>1021</v>
      </c>
      <c r="B18" s="138">
        <v>12</v>
      </c>
      <c r="C18" s="103" t="s">
        <v>587</v>
      </c>
      <c r="D18" s="104" t="s">
        <v>817</v>
      </c>
      <c r="E18" s="104" t="s">
        <v>818</v>
      </c>
      <c r="F18" s="103" t="s">
        <v>682</v>
      </c>
      <c r="G18" s="104" t="s">
        <v>817</v>
      </c>
      <c r="H18" s="104" t="s">
        <v>819</v>
      </c>
      <c r="I18" s="95" t="s">
        <v>1985</v>
      </c>
    </row>
    <row r="19" spans="1:9" ht="15" customHeight="1">
      <c r="A19" s="113" t="s">
        <v>1022</v>
      </c>
      <c r="B19" s="138">
        <v>20</v>
      </c>
      <c r="C19" s="103" t="s">
        <v>687</v>
      </c>
      <c r="D19" s="104" t="s">
        <v>838</v>
      </c>
      <c r="E19" s="104" t="s">
        <v>839</v>
      </c>
      <c r="F19" s="103" t="s">
        <v>682</v>
      </c>
      <c r="G19" s="104" t="s">
        <v>840</v>
      </c>
      <c r="H19" s="104" t="s">
        <v>772</v>
      </c>
      <c r="I19" s="95" t="s">
        <v>1986</v>
      </c>
    </row>
    <row r="20" spans="1:9" ht="15" customHeight="1">
      <c r="A20" s="113" t="s">
        <v>1023</v>
      </c>
      <c r="B20" s="138">
        <v>10</v>
      </c>
      <c r="C20" s="103" t="s">
        <v>587</v>
      </c>
      <c r="D20" s="104" t="s">
        <v>812</v>
      </c>
      <c r="E20" s="104" t="s">
        <v>813</v>
      </c>
      <c r="F20" s="103" t="s">
        <v>683</v>
      </c>
      <c r="G20" s="104" t="s">
        <v>598</v>
      </c>
      <c r="H20" s="104" t="s">
        <v>814</v>
      </c>
      <c r="I20" s="95" t="s">
        <v>1987</v>
      </c>
    </row>
    <row r="21" spans="1:9" ht="15" customHeight="1">
      <c r="A21" s="113" t="s">
        <v>1024</v>
      </c>
      <c r="B21" s="138">
        <v>14</v>
      </c>
      <c r="C21" s="103" t="s">
        <v>587</v>
      </c>
      <c r="D21" s="104" t="s">
        <v>821</v>
      </c>
      <c r="E21" s="104" t="s">
        <v>822</v>
      </c>
      <c r="F21" s="103" t="s">
        <v>823</v>
      </c>
      <c r="G21" s="104" t="s">
        <v>824</v>
      </c>
      <c r="H21" s="104" t="s">
        <v>825</v>
      </c>
      <c r="I21" s="95" t="s">
        <v>1988</v>
      </c>
    </row>
    <row r="22" spans="1:9" ht="15" customHeight="1">
      <c r="A22" s="113" t="s">
        <v>1025</v>
      </c>
      <c r="B22" s="138">
        <v>38</v>
      </c>
      <c r="C22" s="103" t="s">
        <v>685</v>
      </c>
      <c r="D22" s="104" t="s">
        <v>762</v>
      </c>
      <c r="E22" s="104" t="s">
        <v>744</v>
      </c>
      <c r="F22" s="103" t="s">
        <v>676</v>
      </c>
      <c r="G22" s="104" t="s">
        <v>745</v>
      </c>
      <c r="H22" s="104" t="s">
        <v>792</v>
      </c>
      <c r="I22" s="95" t="s">
        <v>1989</v>
      </c>
    </row>
    <row r="23" spans="1:9" ht="15" customHeight="1">
      <c r="A23" s="113" t="s">
        <v>1026</v>
      </c>
      <c r="B23" s="138">
        <v>16</v>
      </c>
      <c r="C23" s="103" t="s">
        <v>684</v>
      </c>
      <c r="D23" s="104" t="s">
        <v>743</v>
      </c>
      <c r="E23" s="104" t="s">
        <v>777</v>
      </c>
      <c r="F23" s="103" t="s">
        <v>676</v>
      </c>
      <c r="G23" s="104" t="s">
        <v>745</v>
      </c>
      <c r="H23" s="104" t="s">
        <v>761</v>
      </c>
      <c r="I23" s="95" t="s">
        <v>1990</v>
      </c>
    </row>
    <row r="24" spans="1:9" ht="15" customHeight="1">
      <c r="A24" s="113" t="s">
        <v>1027</v>
      </c>
      <c r="B24" s="138">
        <v>29</v>
      </c>
      <c r="C24" s="103" t="s">
        <v>684</v>
      </c>
      <c r="D24" s="104" t="s">
        <v>716</v>
      </c>
      <c r="E24" s="104" t="s">
        <v>1039</v>
      </c>
      <c r="F24" s="103" t="s">
        <v>682</v>
      </c>
      <c r="G24" s="104" t="s">
        <v>716</v>
      </c>
      <c r="H24" s="104" t="s">
        <v>699</v>
      </c>
      <c r="I24" s="95" t="s">
        <v>1991</v>
      </c>
    </row>
    <row r="25" spans="1:9" ht="15" customHeight="1">
      <c r="A25" s="113" t="s">
        <v>1029</v>
      </c>
      <c r="B25" s="138">
        <v>32</v>
      </c>
      <c r="C25" s="103" t="s">
        <v>685</v>
      </c>
      <c r="D25" s="104" t="s">
        <v>771</v>
      </c>
      <c r="E25" s="104" t="s">
        <v>715</v>
      </c>
      <c r="F25" s="103" t="s">
        <v>676</v>
      </c>
      <c r="G25" s="104" t="s">
        <v>598</v>
      </c>
      <c r="H25" s="104" t="s">
        <v>772</v>
      </c>
      <c r="I25" s="95" t="s">
        <v>1992</v>
      </c>
    </row>
    <row r="26" spans="1:9" ht="15" customHeight="1">
      <c r="A26" s="113" t="s">
        <v>1030</v>
      </c>
      <c r="B26" s="138">
        <v>48</v>
      </c>
      <c r="C26" s="103" t="s">
        <v>687</v>
      </c>
      <c r="D26" s="104" t="s">
        <v>593</v>
      </c>
      <c r="E26" s="104" t="s">
        <v>886</v>
      </c>
      <c r="F26" s="103" t="s">
        <v>695</v>
      </c>
      <c r="G26" s="104" t="s">
        <v>886</v>
      </c>
      <c r="H26" s="104" t="s">
        <v>772</v>
      </c>
      <c r="I26" s="95" t="s">
        <v>1993</v>
      </c>
    </row>
    <row r="27" spans="1:9" ht="15" customHeight="1">
      <c r="A27" s="113" t="s">
        <v>1031</v>
      </c>
      <c r="B27" s="138">
        <v>17</v>
      </c>
      <c r="C27" s="103" t="s">
        <v>686</v>
      </c>
      <c r="D27" s="104" t="s">
        <v>712</v>
      </c>
      <c r="E27" s="104" t="s">
        <v>832</v>
      </c>
      <c r="F27" s="103" t="s">
        <v>676</v>
      </c>
      <c r="G27" s="104" t="s">
        <v>712</v>
      </c>
      <c r="H27" s="104" t="s">
        <v>713</v>
      </c>
      <c r="I27" s="95" t="s">
        <v>1994</v>
      </c>
    </row>
    <row r="28" spans="1:9" ht="15" customHeight="1">
      <c r="A28" s="113" t="s">
        <v>1032</v>
      </c>
      <c r="B28" s="138">
        <v>18</v>
      </c>
      <c r="C28" s="103" t="s">
        <v>687</v>
      </c>
      <c r="D28" s="104" t="s">
        <v>834</v>
      </c>
      <c r="E28" s="104" t="s">
        <v>1028</v>
      </c>
      <c r="F28" s="103" t="s">
        <v>682</v>
      </c>
      <c r="G28" s="104" t="s">
        <v>835</v>
      </c>
      <c r="H28" s="104" t="s">
        <v>698</v>
      </c>
      <c r="I28" s="95" t="s">
        <v>1995</v>
      </c>
    </row>
    <row r="29" spans="1:9" ht="15" customHeight="1">
      <c r="A29" s="113" t="s">
        <v>1033</v>
      </c>
      <c r="B29" s="138">
        <v>22</v>
      </c>
      <c r="C29" s="103" t="s">
        <v>587</v>
      </c>
      <c r="D29" s="104" t="s">
        <v>843</v>
      </c>
      <c r="E29" s="104" t="s">
        <v>844</v>
      </c>
      <c r="F29" s="103" t="s">
        <v>682</v>
      </c>
      <c r="G29" s="104" t="s">
        <v>845</v>
      </c>
      <c r="H29" s="104" t="s">
        <v>699</v>
      </c>
      <c r="I29" s="95" t="s">
        <v>1996</v>
      </c>
    </row>
    <row r="30" spans="1:9" ht="15" customHeight="1">
      <c r="A30" s="113" t="s">
        <v>1034</v>
      </c>
      <c r="B30" s="138">
        <v>35</v>
      </c>
      <c r="C30" s="103" t="s">
        <v>685</v>
      </c>
      <c r="D30" s="104" t="s">
        <v>865</v>
      </c>
      <c r="E30" s="104" t="s">
        <v>866</v>
      </c>
      <c r="F30" s="103" t="s">
        <v>676</v>
      </c>
      <c r="G30" s="104" t="s">
        <v>704</v>
      </c>
      <c r="H30" s="104" t="s">
        <v>772</v>
      </c>
      <c r="I30" s="95" t="s">
        <v>1997</v>
      </c>
    </row>
    <row r="31" spans="1:9" ht="15" customHeight="1">
      <c r="A31" s="113" t="s">
        <v>1035</v>
      </c>
      <c r="B31" s="138">
        <v>19</v>
      </c>
      <c r="C31" s="103" t="s">
        <v>688</v>
      </c>
      <c r="D31" s="104" t="s">
        <v>753</v>
      </c>
      <c r="E31" s="104" t="s">
        <v>754</v>
      </c>
      <c r="F31" s="103" t="s">
        <v>676</v>
      </c>
      <c r="G31" s="104" t="s">
        <v>752</v>
      </c>
      <c r="H31" s="104" t="s">
        <v>755</v>
      </c>
      <c r="I31" s="95" t="s">
        <v>1998</v>
      </c>
    </row>
    <row r="32" spans="1:9" ht="15" customHeight="1">
      <c r="A32" s="113" t="s">
        <v>1036</v>
      </c>
      <c r="B32" s="138">
        <v>31</v>
      </c>
      <c r="C32" s="103" t="s">
        <v>687</v>
      </c>
      <c r="D32" s="104" t="s">
        <v>608</v>
      </c>
      <c r="E32" s="104" t="s">
        <v>722</v>
      </c>
      <c r="F32" s="103" t="s">
        <v>676</v>
      </c>
      <c r="G32" s="104" t="s">
        <v>594</v>
      </c>
      <c r="H32" s="104" t="s">
        <v>763</v>
      </c>
      <c r="I32" s="95" t="s">
        <v>1999</v>
      </c>
    </row>
    <row r="33" spans="1:9" ht="15" customHeight="1">
      <c r="A33" s="113" t="s">
        <v>1037</v>
      </c>
      <c r="B33" s="138">
        <v>21</v>
      </c>
      <c r="C33" s="103" t="s">
        <v>672</v>
      </c>
      <c r="D33" s="104" t="s">
        <v>720</v>
      </c>
      <c r="E33" s="104" t="s">
        <v>721</v>
      </c>
      <c r="F33" s="103" t="s">
        <v>676</v>
      </c>
      <c r="G33" s="104" t="s">
        <v>742</v>
      </c>
      <c r="H33" s="104" t="s">
        <v>749</v>
      </c>
      <c r="I33" s="95" t="s">
        <v>2000</v>
      </c>
    </row>
    <row r="34" spans="1:9" ht="15" customHeight="1">
      <c r="A34" s="113" t="s">
        <v>1038</v>
      </c>
      <c r="B34" s="138">
        <v>41</v>
      </c>
      <c r="C34" s="103" t="s">
        <v>688</v>
      </c>
      <c r="D34" s="104" t="s">
        <v>603</v>
      </c>
      <c r="E34" s="104" t="s">
        <v>1053</v>
      </c>
      <c r="F34" s="103" t="s">
        <v>676</v>
      </c>
      <c r="G34" s="104" t="s">
        <v>714</v>
      </c>
      <c r="H34" s="104" t="s">
        <v>755</v>
      </c>
      <c r="I34" s="95" t="s">
        <v>2001</v>
      </c>
    </row>
    <row r="35" spans="1:9" ht="15" customHeight="1">
      <c r="A35" s="113" t="s">
        <v>1040</v>
      </c>
      <c r="B35" s="138">
        <v>27</v>
      </c>
      <c r="C35" s="103" t="s">
        <v>688</v>
      </c>
      <c r="D35" s="104" t="s">
        <v>756</v>
      </c>
      <c r="E35" s="104" t="s">
        <v>757</v>
      </c>
      <c r="F35" s="103" t="s">
        <v>676</v>
      </c>
      <c r="G35" s="104" t="s">
        <v>714</v>
      </c>
      <c r="H35" s="104" t="s">
        <v>755</v>
      </c>
      <c r="I35" s="95" t="s">
        <v>2002</v>
      </c>
    </row>
    <row r="36" spans="1:9" ht="15" customHeight="1">
      <c r="A36" s="113" t="s">
        <v>1042</v>
      </c>
      <c r="B36" s="138">
        <v>33</v>
      </c>
      <c r="C36" s="103" t="s">
        <v>686</v>
      </c>
      <c r="D36" s="104" t="s">
        <v>860</v>
      </c>
      <c r="E36" s="104" t="s">
        <v>861</v>
      </c>
      <c r="F36" s="103" t="s">
        <v>683</v>
      </c>
      <c r="G36" s="104" t="s">
        <v>598</v>
      </c>
      <c r="H36" s="104" t="s">
        <v>862</v>
      </c>
      <c r="I36" s="95" t="s">
        <v>2003</v>
      </c>
    </row>
    <row r="37" spans="1:9" ht="15" customHeight="1">
      <c r="A37" s="113" t="s">
        <v>1043</v>
      </c>
      <c r="B37" s="138">
        <v>61</v>
      </c>
      <c r="C37" s="103" t="s">
        <v>688</v>
      </c>
      <c r="D37" s="104" t="s">
        <v>738</v>
      </c>
      <c r="E37" s="104" t="s">
        <v>739</v>
      </c>
      <c r="F37" s="103" t="s">
        <v>676</v>
      </c>
      <c r="G37" s="104" t="s">
        <v>714</v>
      </c>
      <c r="H37" s="104" t="s">
        <v>755</v>
      </c>
      <c r="I37" s="95" t="s">
        <v>2004</v>
      </c>
    </row>
    <row r="38" spans="1:9" ht="15" customHeight="1">
      <c r="A38" s="113" t="s">
        <v>1044</v>
      </c>
      <c r="B38" s="138">
        <v>98</v>
      </c>
      <c r="C38" s="103" t="s">
        <v>687</v>
      </c>
      <c r="D38" s="104" t="s">
        <v>998</v>
      </c>
      <c r="E38" s="104" t="s">
        <v>999</v>
      </c>
      <c r="F38" s="103" t="s">
        <v>682</v>
      </c>
      <c r="G38" s="104" t="s">
        <v>999</v>
      </c>
      <c r="H38" s="104" t="s">
        <v>792</v>
      </c>
      <c r="I38" s="95" t="s">
        <v>2005</v>
      </c>
    </row>
    <row r="39" spans="1:9" ht="15" customHeight="1">
      <c r="A39" s="113" t="s">
        <v>1045</v>
      </c>
      <c r="B39" s="138">
        <v>28</v>
      </c>
      <c r="C39" s="103" t="s">
        <v>694</v>
      </c>
      <c r="D39" s="104" t="s">
        <v>596</v>
      </c>
      <c r="E39" s="104" t="s">
        <v>597</v>
      </c>
      <c r="F39" s="103" t="s">
        <v>676</v>
      </c>
      <c r="G39" s="104" t="s">
        <v>598</v>
      </c>
      <c r="H39" s="104" t="s">
        <v>717</v>
      </c>
      <c r="I39" s="95" t="s">
        <v>2006</v>
      </c>
    </row>
    <row r="40" spans="1:9" ht="15" customHeight="1">
      <c r="A40" s="113" t="s">
        <v>1046</v>
      </c>
      <c r="B40" s="138">
        <v>24</v>
      </c>
      <c r="C40" s="103" t="s">
        <v>694</v>
      </c>
      <c r="D40" s="104" t="s">
        <v>707</v>
      </c>
      <c r="E40" s="104" t="s">
        <v>708</v>
      </c>
      <c r="F40" s="103" t="s">
        <v>676</v>
      </c>
      <c r="G40" s="104" t="s">
        <v>707</v>
      </c>
      <c r="H40" s="104" t="s">
        <v>779</v>
      </c>
      <c r="I40" s="95" t="s">
        <v>2007</v>
      </c>
    </row>
    <row r="41" spans="1:9" ht="15" customHeight="1">
      <c r="A41" s="113" t="s">
        <v>1047</v>
      </c>
      <c r="B41" s="138">
        <v>26</v>
      </c>
      <c r="C41" s="103" t="s">
        <v>684</v>
      </c>
      <c r="D41" s="104" t="s">
        <v>850</v>
      </c>
      <c r="E41" s="104" t="s">
        <v>851</v>
      </c>
      <c r="F41" s="103" t="s">
        <v>682</v>
      </c>
      <c r="G41" s="104" t="s">
        <v>704</v>
      </c>
      <c r="H41" s="104" t="s">
        <v>699</v>
      </c>
      <c r="I41" s="95" t="s">
        <v>2008</v>
      </c>
    </row>
    <row r="42" spans="1:9" ht="15" customHeight="1">
      <c r="A42" s="113" t="s">
        <v>1048</v>
      </c>
      <c r="B42" s="138">
        <v>45</v>
      </c>
      <c r="C42" s="103" t="s">
        <v>686</v>
      </c>
      <c r="D42" s="104" t="s">
        <v>718</v>
      </c>
      <c r="E42" s="104" t="s">
        <v>719</v>
      </c>
      <c r="F42" s="103" t="s">
        <v>676</v>
      </c>
      <c r="G42" s="104" t="s">
        <v>748</v>
      </c>
      <c r="H42" s="104" t="s">
        <v>749</v>
      </c>
      <c r="I42" s="95" t="s">
        <v>2009</v>
      </c>
    </row>
    <row r="43" spans="1:9" ht="15" customHeight="1">
      <c r="A43" s="113" t="s">
        <v>1049</v>
      </c>
      <c r="B43" s="138">
        <v>57</v>
      </c>
      <c r="C43" s="103" t="s">
        <v>684</v>
      </c>
      <c r="D43" s="104" t="s">
        <v>625</v>
      </c>
      <c r="E43" s="104" t="s">
        <v>904</v>
      </c>
      <c r="F43" s="103" t="s">
        <v>682</v>
      </c>
      <c r="G43" s="104" t="s">
        <v>625</v>
      </c>
      <c r="H43" s="104" t="s">
        <v>698</v>
      </c>
      <c r="I43" s="95" t="s">
        <v>2010</v>
      </c>
    </row>
    <row r="44" spans="1:9" ht="15" customHeight="1">
      <c r="A44" s="113" t="s">
        <v>1050</v>
      </c>
      <c r="B44" s="138">
        <v>58</v>
      </c>
      <c r="C44" s="103" t="s">
        <v>684</v>
      </c>
      <c r="D44" s="104" t="s">
        <v>622</v>
      </c>
      <c r="E44" s="104" t="s">
        <v>623</v>
      </c>
      <c r="F44" s="103" t="s">
        <v>676</v>
      </c>
      <c r="G44" s="104" t="s">
        <v>624</v>
      </c>
      <c r="H44" s="104" t="s">
        <v>699</v>
      </c>
      <c r="I44" s="95" t="s">
        <v>2011</v>
      </c>
    </row>
    <row r="45" spans="1:9" ht="15" customHeight="1">
      <c r="A45" s="113" t="s">
        <v>1051</v>
      </c>
      <c r="B45" s="138">
        <v>25</v>
      </c>
      <c r="C45" s="103" t="s">
        <v>687</v>
      </c>
      <c r="D45" s="104" t="s">
        <v>723</v>
      </c>
      <c r="E45" s="104" t="s">
        <v>724</v>
      </c>
      <c r="F45" s="103" t="s">
        <v>682</v>
      </c>
      <c r="G45" s="104" t="s">
        <v>594</v>
      </c>
      <c r="H45" s="104" t="s">
        <v>792</v>
      </c>
      <c r="I45" s="95" t="s">
        <v>2012</v>
      </c>
    </row>
    <row r="46" spans="1:9" ht="15" customHeight="1">
      <c r="A46" s="113" t="s">
        <v>1052</v>
      </c>
      <c r="B46" s="138">
        <v>40</v>
      </c>
      <c r="C46" s="103" t="s">
        <v>688</v>
      </c>
      <c r="D46" s="104" t="s">
        <v>602</v>
      </c>
      <c r="E46" s="104" t="s">
        <v>791</v>
      </c>
      <c r="F46" s="103" t="s">
        <v>676</v>
      </c>
      <c r="G46" s="104" t="s">
        <v>595</v>
      </c>
      <c r="H46" s="104" t="s">
        <v>755</v>
      </c>
      <c r="I46" s="95" t="s">
        <v>2013</v>
      </c>
    </row>
    <row r="47" spans="1:9" ht="15" customHeight="1">
      <c r="A47" s="113" t="s">
        <v>1054</v>
      </c>
      <c r="B47" s="138">
        <v>30</v>
      </c>
      <c r="C47" s="103" t="s">
        <v>688</v>
      </c>
      <c r="D47" s="104" t="s">
        <v>856</v>
      </c>
      <c r="E47" s="104" t="s">
        <v>1041</v>
      </c>
      <c r="F47" s="103" t="s">
        <v>676</v>
      </c>
      <c r="G47" s="104" t="s">
        <v>742</v>
      </c>
      <c r="H47" s="104" t="s">
        <v>755</v>
      </c>
      <c r="I47" s="95" t="s">
        <v>2014</v>
      </c>
    </row>
    <row r="48" spans="1:9" ht="15" customHeight="1">
      <c r="A48" s="113" t="s">
        <v>1055</v>
      </c>
      <c r="B48" s="138">
        <v>49</v>
      </c>
      <c r="C48" s="103" t="s">
        <v>684</v>
      </c>
      <c r="D48" s="104" t="s">
        <v>725</v>
      </c>
      <c r="E48" s="104" t="s">
        <v>611</v>
      </c>
      <c r="F48" s="103" t="s">
        <v>676</v>
      </c>
      <c r="G48" s="104" t="s">
        <v>624</v>
      </c>
      <c r="H48" s="104" t="s">
        <v>698</v>
      </c>
      <c r="I48" s="95" t="s">
        <v>2015</v>
      </c>
    </row>
    <row r="49" spans="1:9" ht="15" customHeight="1">
      <c r="A49" s="113" t="s">
        <v>1056</v>
      </c>
      <c r="B49" s="138">
        <v>37</v>
      </c>
      <c r="C49" s="103" t="s">
        <v>672</v>
      </c>
      <c r="D49" s="104" t="s">
        <v>767</v>
      </c>
      <c r="E49" s="104" t="s">
        <v>768</v>
      </c>
      <c r="F49" s="103" t="s">
        <v>676</v>
      </c>
      <c r="G49" s="104" t="s">
        <v>595</v>
      </c>
      <c r="H49" s="104" t="s">
        <v>749</v>
      </c>
      <c r="I49" s="95" t="s">
        <v>2016</v>
      </c>
    </row>
    <row r="50" spans="1:9" ht="15" customHeight="1">
      <c r="A50" s="113" t="s">
        <v>1057</v>
      </c>
      <c r="B50" s="138">
        <v>39</v>
      </c>
      <c r="C50" s="103" t="s">
        <v>672</v>
      </c>
      <c r="D50" s="104" t="s">
        <v>726</v>
      </c>
      <c r="E50" s="104" t="s">
        <v>784</v>
      </c>
      <c r="F50" s="103" t="s">
        <v>676</v>
      </c>
      <c r="G50" s="104" t="s">
        <v>745</v>
      </c>
      <c r="H50" s="104" t="s">
        <v>766</v>
      </c>
      <c r="I50" s="95" t="s">
        <v>2017</v>
      </c>
    </row>
    <row r="51" spans="1:9" ht="15" customHeight="1">
      <c r="A51" s="113" t="s">
        <v>1058</v>
      </c>
      <c r="B51" s="138">
        <v>42</v>
      </c>
      <c r="C51" s="103" t="s">
        <v>672</v>
      </c>
      <c r="D51" s="104" t="s">
        <v>776</v>
      </c>
      <c r="E51" s="104" t="s">
        <v>605</v>
      </c>
      <c r="F51" s="103" t="s">
        <v>676</v>
      </c>
      <c r="G51" s="104" t="s">
        <v>702</v>
      </c>
      <c r="H51" s="104" t="s">
        <v>778</v>
      </c>
      <c r="I51" s="95" t="s">
        <v>2018</v>
      </c>
    </row>
    <row r="52" spans="1:9" ht="15" customHeight="1">
      <c r="A52" s="113" t="s">
        <v>1059</v>
      </c>
      <c r="B52" s="138">
        <v>44</v>
      </c>
      <c r="C52" s="103" t="s">
        <v>694</v>
      </c>
      <c r="D52" s="104" t="s">
        <v>877</v>
      </c>
      <c r="E52" s="104" t="s">
        <v>878</v>
      </c>
      <c r="F52" s="103" t="s">
        <v>676</v>
      </c>
      <c r="G52" s="104" t="s">
        <v>752</v>
      </c>
      <c r="H52" s="104" t="s">
        <v>773</v>
      </c>
      <c r="I52" s="95" t="s">
        <v>2019</v>
      </c>
    </row>
    <row r="53" spans="1:9" ht="15" customHeight="1">
      <c r="A53" s="113" t="s">
        <v>1060</v>
      </c>
      <c r="B53" s="138">
        <v>34</v>
      </c>
      <c r="C53" s="103" t="s">
        <v>674</v>
      </c>
      <c r="D53" s="104" t="s">
        <v>758</v>
      </c>
      <c r="E53" s="104" t="s">
        <v>759</v>
      </c>
      <c r="F53" s="103" t="s">
        <v>676</v>
      </c>
      <c r="G53" s="104" t="s">
        <v>752</v>
      </c>
      <c r="H53" s="104" t="s">
        <v>760</v>
      </c>
      <c r="I53" s="95" t="s">
        <v>2020</v>
      </c>
    </row>
    <row r="54" spans="1:9" ht="15" customHeight="1">
      <c r="A54" s="113" t="s">
        <v>1061</v>
      </c>
      <c r="B54" s="138">
        <v>51</v>
      </c>
      <c r="C54" s="103" t="s">
        <v>687</v>
      </c>
      <c r="D54" s="104" t="s">
        <v>890</v>
      </c>
      <c r="E54" s="104" t="s">
        <v>891</v>
      </c>
      <c r="F54" s="103" t="s">
        <v>682</v>
      </c>
      <c r="G54" s="104" t="s">
        <v>617</v>
      </c>
      <c r="H54" s="104" t="s">
        <v>761</v>
      </c>
      <c r="I54" s="95" t="s">
        <v>2021</v>
      </c>
    </row>
    <row r="55" spans="1:9" ht="15" customHeight="1">
      <c r="A55" s="113" t="s">
        <v>1062</v>
      </c>
      <c r="B55" s="138">
        <v>54</v>
      </c>
      <c r="C55" s="103" t="s">
        <v>685</v>
      </c>
      <c r="D55" s="104" t="s">
        <v>769</v>
      </c>
      <c r="E55" s="104" t="s">
        <v>770</v>
      </c>
      <c r="F55" s="103" t="s">
        <v>682</v>
      </c>
      <c r="G55" s="104" t="s">
        <v>704</v>
      </c>
      <c r="H55" s="104" t="s">
        <v>761</v>
      </c>
      <c r="I55" s="95" t="s">
        <v>2022</v>
      </c>
    </row>
    <row r="56" spans="1:9" ht="15" customHeight="1">
      <c r="A56" s="113" t="s">
        <v>1063</v>
      </c>
      <c r="B56" s="138">
        <v>46</v>
      </c>
      <c r="C56" s="103" t="s">
        <v>685</v>
      </c>
      <c r="D56" s="104" t="s">
        <v>881</v>
      </c>
      <c r="E56" s="104" t="s">
        <v>882</v>
      </c>
      <c r="F56" s="103" t="s">
        <v>676</v>
      </c>
      <c r="G56" s="104" t="s">
        <v>714</v>
      </c>
      <c r="H56" s="104" t="s">
        <v>883</v>
      </c>
      <c r="I56" s="95" t="s">
        <v>2023</v>
      </c>
    </row>
    <row r="57" spans="1:9" ht="15" customHeight="1">
      <c r="A57" s="113" t="s">
        <v>1064</v>
      </c>
      <c r="B57" s="138">
        <v>50</v>
      </c>
      <c r="C57" s="103" t="s">
        <v>672</v>
      </c>
      <c r="D57" s="104" t="s">
        <v>781</v>
      </c>
      <c r="E57" s="104" t="s">
        <v>604</v>
      </c>
      <c r="F57" s="103" t="s">
        <v>676</v>
      </c>
      <c r="G57" s="104" t="s">
        <v>595</v>
      </c>
      <c r="H57" s="104" t="s">
        <v>749</v>
      </c>
      <c r="I57" s="95" t="s">
        <v>2024</v>
      </c>
    </row>
    <row r="58" spans="1:9" ht="15" customHeight="1">
      <c r="A58" s="113" t="s">
        <v>1065</v>
      </c>
      <c r="B58" s="138">
        <v>70</v>
      </c>
      <c r="C58" s="103" t="s">
        <v>674</v>
      </c>
      <c r="D58" s="104" t="s">
        <v>734</v>
      </c>
      <c r="E58" s="104" t="s">
        <v>735</v>
      </c>
      <c r="F58" s="103" t="s">
        <v>676</v>
      </c>
      <c r="G58" s="104" t="s">
        <v>594</v>
      </c>
      <c r="H58" s="104" t="s">
        <v>766</v>
      </c>
      <c r="I58" s="95" t="s">
        <v>2025</v>
      </c>
    </row>
    <row r="59" spans="1:9" ht="15" customHeight="1">
      <c r="A59" s="113" t="s">
        <v>1066</v>
      </c>
      <c r="B59" s="138">
        <v>68</v>
      </c>
      <c r="C59" s="103" t="s">
        <v>686</v>
      </c>
      <c r="D59" s="104" t="s">
        <v>923</v>
      </c>
      <c r="E59" s="104" t="s">
        <v>924</v>
      </c>
      <c r="F59" s="103" t="s">
        <v>676</v>
      </c>
      <c r="G59" s="104" t="s">
        <v>745</v>
      </c>
      <c r="H59" s="104" t="s">
        <v>749</v>
      </c>
      <c r="I59" s="95" t="s">
        <v>2026</v>
      </c>
    </row>
    <row r="60" spans="1:9" ht="15" customHeight="1">
      <c r="A60" s="113" t="s">
        <v>1067</v>
      </c>
      <c r="B60" s="138">
        <v>60</v>
      </c>
      <c r="C60" s="103" t="s">
        <v>688</v>
      </c>
      <c r="D60" s="104" t="s">
        <v>615</v>
      </c>
      <c r="E60" s="104" t="s">
        <v>616</v>
      </c>
      <c r="F60" s="103" t="s">
        <v>682</v>
      </c>
      <c r="G60" s="104" t="s">
        <v>617</v>
      </c>
      <c r="H60" s="104" t="s">
        <v>755</v>
      </c>
      <c r="I60" s="95" t="s">
        <v>2027</v>
      </c>
    </row>
    <row r="61" spans="1:9" ht="15" customHeight="1">
      <c r="A61" s="113" t="s">
        <v>1068</v>
      </c>
      <c r="B61" s="138">
        <v>55</v>
      </c>
      <c r="C61" s="103" t="s">
        <v>674</v>
      </c>
      <c r="D61" s="104" t="s">
        <v>899</v>
      </c>
      <c r="E61" s="104" t="s">
        <v>900</v>
      </c>
      <c r="F61" s="103" t="s">
        <v>676</v>
      </c>
      <c r="G61" s="104" t="s">
        <v>752</v>
      </c>
      <c r="H61" s="104" t="s">
        <v>901</v>
      </c>
      <c r="I61" s="95" t="s">
        <v>2028</v>
      </c>
    </row>
    <row r="62" spans="1:9" ht="15" customHeight="1">
      <c r="A62" s="113" t="s">
        <v>1069</v>
      </c>
      <c r="B62" s="138">
        <v>47</v>
      </c>
      <c r="C62" s="103" t="s">
        <v>694</v>
      </c>
      <c r="D62" s="104" t="s">
        <v>606</v>
      </c>
      <c r="E62" s="104" t="s">
        <v>607</v>
      </c>
      <c r="F62" s="103" t="s">
        <v>683</v>
      </c>
      <c r="G62" s="104" t="s">
        <v>727</v>
      </c>
      <c r="H62" s="104" t="s">
        <v>779</v>
      </c>
      <c r="I62" s="95" t="s">
        <v>2029</v>
      </c>
    </row>
    <row r="63" spans="1:9" ht="15" customHeight="1">
      <c r="A63" s="113" t="s">
        <v>1070</v>
      </c>
      <c r="B63" s="138">
        <v>71</v>
      </c>
      <c r="C63" s="103" t="s">
        <v>674</v>
      </c>
      <c r="D63" s="104" t="s">
        <v>928</v>
      </c>
      <c r="E63" s="104" t="s">
        <v>929</v>
      </c>
      <c r="F63" s="103" t="s">
        <v>676</v>
      </c>
      <c r="G63" s="104" t="s">
        <v>748</v>
      </c>
      <c r="H63" s="104" t="s">
        <v>766</v>
      </c>
      <c r="I63" s="95" t="s">
        <v>2030</v>
      </c>
    </row>
    <row r="64" spans="1:9" ht="15" customHeight="1">
      <c r="A64" s="113" t="s">
        <v>1071</v>
      </c>
      <c r="B64" s="138">
        <v>52</v>
      </c>
      <c r="C64" s="103" t="s">
        <v>688</v>
      </c>
      <c r="D64" s="104" t="s">
        <v>893</v>
      </c>
      <c r="E64" s="104" t="s">
        <v>894</v>
      </c>
      <c r="F64" s="103" t="s">
        <v>676</v>
      </c>
      <c r="G64" s="104" t="s">
        <v>595</v>
      </c>
      <c r="H64" s="104" t="s">
        <v>895</v>
      </c>
      <c r="I64" s="95" t="s">
        <v>2031</v>
      </c>
    </row>
    <row r="65" spans="1:9" ht="15" customHeight="1">
      <c r="A65" s="113" t="s">
        <v>1072</v>
      </c>
      <c r="B65" s="138">
        <v>64</v>
      </c>
      <c r="C65" s="103" t="s">
        <v>674</v>
      </c>
      <c r="D65" s="104" t="s">
        <v>912</v>
      </c>
      <c r="E65" s="104" t="s">
        <v>913</v>
      </c>
      <c r="F65" s="103" t="s">
        <v>676</v>
      </c>
      <c r="G65" s="104" t="s">
        <v>914</v>
      </c>
      <c r="H65" s="104" t="s">
        <v>628</v>
      </c>
      <c r="I65" s="95" t="s">
        <v>2032</v>
      </c>
    </row>
    <row r="66" spans="1:9" ht="15" customHeight="1">
      <c r="A66" s="113" t="s">
        <v>1073</v>
      </c>
      <c r="B66" s="138">
        <v>86</v>
      </c>
      <c r="C66" s="103" t="s">
        <v>674</v>
      </c>
      <c r="D66" s="104" t="s">
        <v>963</v>
      </c>
      <c r="E66" s="104" t="s">
        <v>964</v>
      </c>
      <c r="F66" s="103" t="s">
        <v>676</v>
      </c>
      <c r="G66" s="104" t="s">
        <v>965</v>
      </c>
      <c r="H66" s="104" t="s">
        <v>966</v>
      </c>
      <c r="I66" s="95" t="s">
        <v>2033</v>
      </c>
    </row>
    <row r="67" spans="1:9" ht="15" customHeight="1">
      <c r="A67" s="113" t="s">
        <v>1074</v>
      </c>
      <c r="B67" s="138">
        <v>56</v>
      </c>
      <c r="C67" s="103" t="s">
        <v>674</v>
      </c>
      <c r="D67" s="104" t="s">
        <v>627</v>
      </c>
      <c r="E67" s="104" t="s">
        <v>729</v>
      </c>
      <c r="F67" s="103" t="s">
        <v>676</v>
      </c>
      <c r="G67" s="104" t="s">
        <v>610</v>
      </c>
      <c r="H67" s="104" t="s">
        <v>628</v>
      </c>
      <c r="I67" s="95" t="s">
        <v>2034</v>
      </c>
    </row>
    <row r="68" spans="1:9" ht="15" customHeight="1">
      <c r="A68" s="113" t="s">
        <v>1075</v>
      </c>
      <c r="B68" s="138">
        <v>73</v>
      </c>
      <c r="C68" s="103" t="s">
        <v>694</v>
      </c>
      <c r="D68" s="104" t="s">
        <v>732</v>
      </c>
      <c r="E68" s="104" t="s">
        <v>626</v>
      </c>
      <c r="F68" s="103" t="s">
        <v>676</v>
      </c>
      <c r="G68" s="104" t="s">
        <v>733</v>
      </c>
      <c r="H68" s="104" t="s">
        <v>599</v>
      </c>
      <c r="I68" s="95" t="s">
        <v>2035</v>
      </c>
    </row>
    <row r="69" spans="1:9" ht="15" customHeight="1">
      <c r="A69" s="113" t="s">
        <v>1076</v>
      </c>
      <c r="B69" s="138">
        <v>65</v>
      </c>
      <c r="C69" s="103" t="s">
        <v>688</v>
      </c>
      <c r="D69" s="104" t="s">
        <v>612</v>
      </c>
      <c r="E69" s="104" t="s">
        <v>613</v>
      </c>
      <c r="F69" s="103" t="s">
        <v>676</v>
      </c>
      <c r="G69" s="104" t="s">
        <v>714</v>
      </c>
      <c r="H69" s="104" t="s">
        <v>755</v>
      </c>
      <c r="I69" s="95" t="s">
        <v>2036</v>
      </c>
    </row>
    <row r="70" spans="1:9" ht="15" customHeight="1">
      <c r="A70" s="113" t="s">
        <v>1077</v>
      </c>
      <c r="B70" s="138">
        <v>76</v>
      </c>
      <c r="C70" s="103" t="s">
        <v>694</v>
      </c>
      <c r="D70" s="104" t="s">
        <v>941</v>
      </c>
      <c r="E70" s="104" t="s">
        <v>942</v>
      </c>
      <c r="F70" s="103" t="s">
        <v>683</v>
      </c>
      <c r="G70" s="104" t="s">
        <v>941</v>
      </c>
      <c r="H70" s="104" t="s">
        <v>601</v>
      </c>
      <c r="I70" s="95" t="s">
        <v>2037</v>
      </c>
    </row>
    <row r="71" spans="1:9" ht="15" customHeight="1">
      <c r="A71" s="113" t="s">
        <v>1078</v>
      </c>
      <c r="B71" s="138">
        <v>63</v>
      </c>
      <c r="C71" s="103" t="s">
        <v>688</v>
      </c>
      <c r="D71" s="104" t="s">
        <v>730</v>
      </c>
      <c r="E71" s="104" t="s">
        <v>731</v>
      </c>
      <c r="F71" s="103" t="s">
        <v>676</v>
      </c>
      <c r="G71" s="104" t="s">
        <v>714</v>
      </c>
      <c r="H71" s="104" t="s">
        <v>895</v>
      </c>
      <c r="I71" s="95" t="s">
        <v>2038</v>
      </c>
    </row>
    <row r="72" spans="1:9" ht="15" customHeight="1">
      <c r="A72" s="113" t="s">
        <v>1079</v>
      </c>
      <c r="B72" s="138">
        <v>74</v>
      </c>
      <c r="C72" s="103" t="s">
        <v>687</v>
      </c>
      <c r="D72" s="104" t="s">
        <v>935</v>
      </c>
      <c r="E72" s="104" t="s">
        <v>936</v>
      </c>
      <c r="F72" s="103" t="s">
        <v>937</v>
      </c>
      <c r="G72" s="104" t="s">
        <v>748</v>
      </c>
      <c r="H72" s="104" t="s">
        <v>761</v>
      </c>
      <c r="I72" s="95" t="s">
        <v>2039</v>
      </c>
    </row>
    <row r="73" spans="1:9" ht="15" customHeight="1">
      <c r="A73" s="113" t="s">
        <v>1080</v>
      </c>
      <c r="B73" s="138">
        <v>69</v>
      </c>
      <c r="C73" s="103" t="s">
        <v>674</v>
      </c>
      <c r="D73" s="104" t="s">
        <v>618</v>
      </c>
      <c r="E73" s="104" t="s">
        <v>619</v>
      </c>
      <c r="F73" s="103" t="s">
        <v>676</v>
      </c>
      <c r="G73" s="104" t="s">
        <v>714</v>
      </c>
      <c r="H73" s="104" t="s">
        <v>780</v>
      </c>
      <c r="I73" s="95" t="s">
        <v>2040</v>
      </c>
    </row>
    <row r="74" spans="1:9" ht="15" customHeight="1">
      <c r="A74" s="113" t="s">
        <v>1081</v>
      </c>
      <c r="B74" s="138">
        <v>75</v>
      </c>
      <c r="C74" s="103" t="s">
        <v>674</v>
      </c>
      <c r="D74" s="104" t="s">
        <v>736</v>
      </c>
      <c r="E74" s="104" t="s">
        <v>939</v>
      </c>
      <c r="F74" s="103" t="s">
        <v>676</v>
      </c>
      <c r="G74" s="104" t="s">
        <v>614</v>
      </c>
      <c r="H74" s="104" t="s">
        <v>737</v>
      </c>
      <c r="I74" s="95" t="s">
        <v>2041</v>
      </c>
    </row>
    <row r="75" spans="1:9" ht="15" customHeight="1">
      <c r="A75" s="113" t="s">
        <v>1082</v>
      </c>
      <c r="B75" s="138">
        <v>67</v>
      </c>
      <c r="C75" s="103" t="s">
        <v>673</v>
      </c>
      <c r="D75" s="104" t="s">
        <v>920</v>
      </c>
      <c r="E75" s="104" t="s">
        <v>921</v>
      </c>
      <c r="F75" s="103" t="s">
        <v>676</v>
      </c>
      <c r="G75" s="104" t="s">
        <v>752</v>
      </c>
      <c r="H75" s="104" t="s">
        <v>901</v>
      </c>
      <c r="I75" s="95" t="s">
        <v>2042</v>
      </c>
    </row>
    <row r="76" spans="1:9" ht="15" customHeight="1">
      <c r="A76" s="113" t="s">
        <v>1083</v>
      </c>
      <c r="B76" s="138">
        <v>87</v>
      </c>
      <c r="C76" s="103" t="s">
        <v>673</v>
      </c>
      <c r="D76" s="104" t="s">
        <v>629</v>
      </c>
      <c r="E76" s="104" t="s">
        <v>787</v>
      </c>
      <c r="F76" s="103" t="s">
        <v>676</v>
      </c>
      <c r="G76" s="104" t="s">
        <v>595</v>
      </c>
      <c r="H76" s="104" t="s">
        <v>630</v>
      </c>
      <c r="I76" s="95" t="s">
        <v>2043</v>
      </c>
    </row>
    <row r="77" spans="1:9" ht="15" customHeight="1">
      <c r="A77" s="113" t="s">
        <v>1084</v>
      </c>
      <c r="B77" s="138">
        <v>81</v>
      </c>
      <c r="C77" s="103" t="s">
        <v>673</v>
      </c>
      <c r="D77" s="104" t="s">
        <v>951</v>
      </c>
      <c r="E77" s="104" t="s">
        <v>952</v>
      </c>
      <c r="F77" s="103" t="s">
        <v>676</v>
      </c>
      <c r="G77" s="104" t="s">
        <v>953</v>
      </c>
      <c r="H77" s="104" t="s">
        <v>782</v>
      </c>
      <c r="I77" s="95" t="s">
        <v>2044</v>
      </c>
    </row>
    <row r="78" spans="1:9" ht="15" customHeight="1">
      <c r="A78" s="113" t="s">
        <v>1085</v>
      </c>
      <c r="B78" s="138">
        <v>80</v>
      </c>
      <c r="C78" s="103" t="s">
        <v>674</v>
      </c>
      <c r="D78" s="104" t="s">
        <v>785</v>
      </c>
      <c r="E78" s="104" t="s">
        <v>786</v>
      </c>
      <c r="F78" s="103" t="s">
        <v>676</v>
      </c>
      <c r="G78" s="104" t="s">
        <v>752</v>
      </c>
      <c r="H78" s="104" t="s">
        <v>760</v>
      </c>
      <c r="I78" s="95" t="s">
        <v>2045</v>
      </c>
    </row>
    <row r="79" spans="1:9" ht="15" customHeight="1">
      <c r="A79" s="113" t="s">
        <v>1086</v>
      </c>
      <c r="B79" s="138">
        <v>72</v>
      </c>
      <c r="C79" s="103" t="s">
        <v>688</v>
      </c>
      <c r="D79" s="104" t="s">
        <v>931</v>
      </c>
      <c r="E79" s="104" t="s">
        <v>932</v>
      </c>
      <c r="F79" s="103" t="s">
        <v>683</v>
      </c>
      <c r="G79" s="104" t="s">
        <v>931</v>
      </c>
      <c r="H79" s="104" t="s">
        <v>895</v>
      </c>
      <c r="I79" s="95" t="s">
        <v>2046</v>
      </c>
    </row>
    <row r="80" spans="1:9" ht="15" customHeight="1">
      <c r="A80" s="113" t="s">
        <v>1087</v>
      </c>
      <c r="B80" s="138">
        <v>66</v>
      </c>
      <c r="C80" s="103" t="s">
        <v>688</v>
      </c>
      <c r="D80" s="104" t="s">
        <v>917</v>
      </c>
      <c r="E80" s="104" t="s">
        <v>918</v>
      </c>
      <c r="F80" s="103" t="s">
        <v>676</v>
      </c>
      <c r="G80" s="104" t="s">
        <v>714</v>
      </c>
      <c r="H80" s="104" t="s">
        <v>755</v>
      </c>
      <c r="I80" s="95" t="s">
        <v>2047</v>
      </c>
    </row>
    <row r="81" spans="1:9" ht="15" customHeight="1">
      <c r="A81" s="113" t="s">
        <v>1088</v>
      </c>
      <c r="B81" s="138">
        <v>92</v>
      </c>
      <c r="C81" s="103" t="s">
        <v>694</v>
      </c>
      <c r="D81" s="104" t="s">
        <v>979</v>
      </c>
      <c r="E81" s="104" t="s">
        <v>980</v>
      </c>
      <c r="F81" s="103" t="s">
        <v>683</v>
      </c>
      <c r="G81" s="104" t="s">
        <v>981</v>
      </c>
      <c r="H81" s="104" t="s">
        <v>773</v>
      </c>
      <c r="I81" s="95" t="s">
        <v>2048</v>
      </c>
    </row>
    <row r="82" spans="1:9" ht="15" customHeight="1">
      <c r="A82" s="113" t="s">
        <v>1089</v>
      </c>
      <c r="B82" s="138">
        <v>91</v>
      </c>
      <c r="C82" s="103" t="s">
        <v>674</v>
      </c>
      <c r="D82" s="104" t="s">
        <v>977</v>
      </c>
      <c r="E82" s="104" t="s">
        <v>609</v>
      </c>
      <c r="F82" s="103" t="s">
        <v>676</v>
      </c>
      <c r="G82" s="104" t="s">
        <v>953</v>
      </c>
      <c r="H82" s="104" t="s">
        <v>875</v>
      </c>
      <c r="I82" s="95" t="s">
        <v>2049</v>
      </c>
    </row>
    <row r="83" spans="1:9" ht="15" customHeight="1">
      <c r="A83" s="113" t="s">
        <v>1090</v>
      </c>
      <c r="B83" s="138">
        <v>88</v>
      </c>
      <c r="C83" s="103" t="s">
        <v>673</v>
      </c>
      <c r="D83" s="104" t="s">
        <v>969</v>
      </c>
      <c r="E83" s="104" t="s">
        <v>970</v>
      </c>
      <c r="F83" s="103" t="s">
        <v>683</v>
      </c>
      <c r="G83" s="104" t="s">
        <v>970</v>
      </c>
      <c r="H83" s="104" t="s">
        <v>760</v>
      </c>
      <c r="I83" s="95" t="s">
        <v>2050</v>
      </c>
    </row>
    <row r="84" spans="1:9" ht="15" customHeight="1">
      <c r="A84" s="113" t="s">
        <v>1091</v>
      </c>
      <c r="B84" s="138">
        <v>83</v>
      </c>
      <c r="C84" s="103" t="s">
        <v>673</v>
      </c>
      <c r="D84" s="104" t="s">
        <v>620</v>
      </c>
      <c r="E84" s="104" t="s">
        <v>621</v>
      </c>
      <c r="F84" s="103" t="s">
        <v>676</v>
      </c>
      <c r="G84" s="104" t="s">
        <v>752</v>
      </c>
      <c r="H84" s="104" t="s">
        <v>760</v>
      </c>
      <c r="I84" s="95" t="s">
        <v>2051</v>
      </c>
    </row>
    <row r="85" spans="1:9" ht="15" customHeight="1">
      <c r="A85" s="113" t="s">
        <v>1092</v>
      </c>
      <c r="B85" s="138">
        <v>78</v>
      </c>
      <c r="C85" s="103" t="s">
        <v>673</v>
      </c>
      <c r="D85" s="104" t="s">
        <v>945</v>
      </c>
      <c r="E85" s="104" t="s">
        <v>946</v>
      </c>
      <c r="F85" s="103" t="s">
        <v>676</v>
      </c>
      <c r="G85" s="104" t="s">
        <v>947</v>
      </c>
      <c r="H85" s="104" t="s">
        <v>901</v>
      </c>
      <c r="I85" s="95" t="s">
        <v>2052</v>
      </c>
    </row>
    <row r="86" spans="1:9" ht="15" customHeight="1">
      <c r="A86" s="113" t="s">
        <v>1093</v>
      </c>
      <c r="B86" s="138">
        <v>85</v>
      </c>
      <c r="C86" s="103" t="s">
        <v>673</v>
      </c>
      <c r="D86" s="104" t="s">
        <v>960</v>
      </c>
      <c r="E86" s="104" t="s">
        <v>961</v>
      </c>
      <c r="F86" s="103" t="s">
        <v>676</v>
      </c>
      <c r="G86" s="104" t="s">
        <v>702</v>
      </c>
      <c r="H86" s="104" t="s">
        <v>780</v>
      </c>
      <c r="I86" s="95" t="s">
        <v>2053</v>
      </c>
    </row>
    <row r="87" spans="1:9" ht="15" customHeight="1">
      <c r="A87" s="113" t="s">
        <v>1094</v>
      </c>
      <c r="B87" s="138">
        <v>89</v>
      </c>
      <c r="C87" s="103" t="s">
        <v>674</v>
      </c>
      <c r="D87" s="104" t="s">
        <v>972</v>
      </c>
      <c r="E87" s="104" t="s">
        <v>973</v>
      </c>
      <c r="F87" s="103" t="s">
        <v>676</v>
      </c>
      <c r="G87" s="104" t="s">
        <v>1098</v>
      </c>
      <c r="H87" s="104" t="s">
        <v>779</v>
      </c>
      <c r="I87" s="95" t="s">
        <v>2054</v>
      </c>
    </row>
    <row r="88" spans="1:9" ht="15" customHeight="1">
      <c r="A88" s="113" t="s">
        <v>1095</v>
      </c>
      <c r="B88" s="138">
        <v>93</v>
      </c>
      <c r="C88" s="103" t="s">
        <v>673</v>
      </c>
      <c r="D88" s="104" t="s">
        <v>983</v>
      </c>
      <c r="E88" s="104" t="s">
        <v>984</v>
      </c>
      <c r="F88" s="103" t="s">
        <v>676</v>
      </c>
      <c r="G88" s="104" t="s">
        <v>947</v>
      </c>
      <c r="H88" s="104" t="s">
        <v>985</v>
      </c>
      <c r="I88" s="95" t="s">
        <v>2055</v>
      </c>
    </row>
    <row r="89" spans="1:9" ht="15" customHeight="1">
      <c r="A89" s="113" t="s">
        <v>1096</v>
      </c>
      <c r="B89" s="138">
        <v>82</v>
      </c>
      <c r="C89" s="103" t="s">
        <v>673</v>
      </c>
      <c r="D89" s="104" t="s">
        <v>955</v>
      </c>
      <c r="E89" s="104" t="s">
        <v>956</v>
      </c>
      <c r="F89" s="103" t="s">
        <v>676</v>
      </c>
      <c r="G89" s="104" t="s">
        <v>595</v>
      </c>
      <c r="H89" s="104" t="s">
        <v>728</v>
      </c>
      <c r="I89" s="95" t="s">
        <v>2056</v>
      </c>
    </row>
    <row r="90" spans="1:9" ht="15" customHeight="1">
      <c r="A90" s="113" t="s">
        <v>1097</v>
      </c>
      <c r="B90" s="138">
        <v>90</v>
      </c>
      <c r="C90" s="103" t="s">
        <v>673</v>
      </c>
      <c r="D90" s="104" t="s">
        <v>631</v>
      </c>
      <c r="E90" s="104" t="s">
        <v>632</v>
      </c>
      <c r="F90" s="103" t="s">
        <v>676</v>
      </c>
      <c r="G90" s="104" t="s">
        <v>633</v>
      </c>
      <c r="H90" s="104" t="s">
        <v>975</v>
      </c>
      <c r="I90" s="95" t="s">
        <v>2057</v>
      </c>
    </row>
    <row r="91" spans="1:9" ht="15" customHeight="1">
      <c r="A91" s="113" t="s">
        <v>1099</v>
      </c>
      <c r="B91" s="138">
        <v>94</v>
      </c>
      <c r="C91" s="103" t="s">
        <v>799</v>
      </c>
      <c r="D91" s="104" t="s">
        <v>986</v>
      </c>
      <c r="E91" s="104" t="s">
        <v>987</v>
      </c>
      <c r="F91" s="103" t="s">
        <v>676</v>
      </c>
      <c r="G91" s="104" t="s">
        <v>988</v>
      </c>
      <c r="H91" s="104" t="s">
        <v>989</v>
      </c>
      <c r="I91" s="95" t="s">
        <v>2058</v>
      </c>
    </row>
    <row r="92" spans="1:9" ht="15" customHeight="1">
      <c r="A92" s="113" t="s">
        <v>1100</v>
      </c>
      <c r="B92" s="138">
        <v>96</v>
      </c>
      <c r="C92" s="103" t="s">
        <v>799</v>
      </c>
      <c r="D92" s="104" t="s">
        <v>993</v>
      </c>
      <c r="E92" s="104" t="s">
        <v>994</v>
      </c>
      <c r="F92" s="103" t="s">
        <v>676</v>
      </c>
      <c r="G92" s="104" t="s">
        <v>988</v>
      </c>
      <c r="H92" s="104" t="s">
        <v>989</v>
      </c>
      <c r="I92" s="95" t="s">
        <v>2059</v>
      </c>
    </row>
    <row r="93" spans="1:9" ht="15" customHeight="1">
      <c r="A93" s="113" t="s">
        <v>1101</v>
      </c>
      <c r="B93" s="138">
        <v>95</v>
      </c>
      <c r="C93" s="103" t="s">
        <v>799</v>
      </c>
      <c r="D93" s="104" t="s">
        <v>990</v>
      </c>
      <c r="E93" s="104" t="s">
        <v>991</v>
      </c>
      <c r="F93" s="103" t="s">
        <v>676</v>
      </c>
      <c r="G93" s="104" t="s">
        <v>988</v>
      </c>
      <c r="H93" s="104" t="s">
        <v>992</v>
      </c>
      <c r="I93" s="95" t="s">
        <v>2060</v>
      </c>
    </row>
    <row r="94" spans="1:9" ht="15" customHeight="1">
      <c r="A94" s="113" t="s">
        <v>1102</v>
      </c>
      <c r="B94" s="138">
        <v>97</v>
      </c>
      <c r="C94" s="103" t="s">
        <v>799</v>
      </c>
      <c r="D94" s="104" t="s">
        <v>995</v>
      </c>
      <c r="E94" s="104" t="s">
        <v>996</v>
      </c>
      <c r="F94" s="103" t="s">
        <v>676</v>
      </c>
      <c r="G94" s="104" t="s">
        <v>988</v>
      </c>
      <c r="H94" s="104" t="s">
        <v>997</v>
      </c>
      <c r="I94" s="95" t="s">
        <v>2061</v>
      </c>
    </row>
    <row r="95" spans="1:9" ht="12.75">
      <c r="A95" s="122"/>
      <c r="B95" s="128"/>
      <c r="C95" s="106"/>
      <c r="D95" s="106"/>
      <c r="E95" s="106"/>
      <c r="F95" s="106"/>
      <c r="G95" s="106"/>
      <c r="H95" s="106"/>
      <c r="I95" s="106"/>
    </row>
    <row r="96" spans="1:9" ht="12.75">
      <c r="A96" s="122"/>
      <c r="B96" s="128"/>
      <c r="C96" s="106"/>
      <c r="D96" s="106"/>
      <c r="E96" s="106"/>
      <c r="F96" s="106"/>
      <c r="G96" s="106"/>
      <c r="H96" s="106"/>
      <c r="I96" s="106"/>
    </row>
    <row r="97" spans="1:9" ht="12.75">
      <c r="A97" s="122"/>
      <c r="B97" s="128"/>
      <c r="C97" s="106"/>
      <c r="D97" s="106"/>
      <c r="E97" s="106"/>
      <c r="F97" s="106"/>
      <c r="G97" s="106"/>
      <c r="H97" s="106"/>
      <c r="I97" s="106"/>
    </row>
    <row r="98" spans="1:9" ht="12.75">
      <c r="A98" s="122"/>
      <c r="B98" s="128"/>
      <c r="C98" s="106"/>
      <c r="D98" s="106"/>
      <c r="E98" s="106"/>
      <c r="F98" s="106"/>
      <c r="G98" s="106"/>
      <c r="H98" s="106"/>
      <c r="I98" s="106"/>
    </row>
    <row r="99" spans="1:9" ht="12.75">
      <c r="A99" s="122"/>
      <c r="B99" s="128"/>
      <c r="C99" s="106"/>
      <c r="D99" s="106"/>
      <c r="E99" s="106"/>
      <c r="F99" s="106"/>
      <c r="G99" s="106"/>
      <c r="H99" s="106"/>
      <c r="I99" s="106"/>
    </row>
    <row r="100" spans="1:9" ht="12.75">
      <c r="A100" s="122"/>
      <c r="B100" s="128"/>
      <c r="C100" s="106"/>
      <c r="D100" s="106"/>
      <c r="E100" s="106"/>
      <c r="F100" s="106"/>
      <c r="G100" s="106"/>
      <c r="H100" s="106"/>
      <c r="I100" s="106"/>
    </row>
    <row r="101" spans="1:9" ht="12.75">
      <c r="A101" s="122"/>
      <c r="B101" s="128"/>
      <c r="C101" s="106"/>
      <c r="D101" s="106"/>
      <c r="E101" s="106"/>
      <c r="F101" s="106"/>
      <c r="G101" s="106"/>
      <c r="H101" s="106"/>
      <c r="I101" s="106"/>
    </row>
    <row r="102" spans="1:9" ht="12.75">
      <c r="A102" s="122"/>
      <c r="B102" s="128"/>
      <c r="C102" s="106"/>
      <c r="D102" s="106"/>
      <c r="E102" s="106"/>
      <c r="F102" s="106"/>
      <c r="G102" s="106"/>
      <c r="H102" s="106"/>
      <c r="I102" s="106"/>
    </row>
    <row r="103" spans="1:9" ht="12.75">
      <c r="A103" s="122"/>
      <c r="B103" s="128"/>
      <c r="C103" s="106"/>
      <c r="D103" s="106"/>
      <c r="E103" s="106"/>
      <c r="F103" s="106"/>
      <c r="G103" s="106"/>
      <c r="H103" s="106"/>
      <c r="I103" s="106"/>
    </row>
    <row r="104" spans="1:9" ht="12.75">
      <c r="A104" s="122"/>
      <c r="B104" s="128"/>
      <c r="C104" s="106"/>
      <c r="D104" s="106"/>
      <c r="E104" s="106"/>
      <c r="F104" s="106"/>
      <c r="G104" s="106"/>
      <c r="H104" s="106"/>
      <c r="I104" s="106"/>
    </row>
    <row r="105" spans="1:9" ht="12.75">
      <c r="A105" s="122"/>
      <c r="B105" s="128"/>
      <c r="C105" s="106"/>
      <c r="D105" s="106"/>
      <c r="E105" s="106"/>
      <c r="F105" s="106"/>
      <c r="G105" s="106"/>
      <c r="H105" s="106"/>
      <c r="I105" s="106"/>
    </row>
    <row r="106" spans="1:9" ht="12.75">
      <c r="A106" s="122"/>
      <c r="B106" s="128"/>
      <c r="C106" s="106"/>
      <c r="D106" s="106"/>
      <c r="E106" s="106"/>
      <c r="F106" s="106"/>
      <c r="G106" s="106"/>
      <c r="H106" s="106"/>
      <c r="I106" s="106"/>
    </row>
    <row r="107" spans="1:9" ht="12.75">
      <c r="A107" s="122"/>
      <c r="B107" s="128"/>
      <c r="C107" s="106"/>
      <c r="D107" s="106"/>
      <c r="E107" s="106"/>
      <c r="F107" s="106"/>
      <c r="G107" s="106"/>
      <c r="H107" s="106"/>
      <c r="I107" s="106"/>
    </row>
    <row r="108" spans="1:9" ht="12.75">
      <c r="A108" s="122"/>
      <c r="B108" s="128"/>
      <c r="C108" s="106"/>
      <c r="D108" s="106"/>
      <c r="E108" s="106"/>
      <c r="F108" s="106"/>
      <c r="G108" s="106"/>
      <c r="H108" s="106"/>
      <c r="I108" s="106"/>
    </row>
    <row r="109" spans="1:9" ht="12.75">
      <c r="A109" s="122"/>
      <c r="B109" s="128"/>
      <c r="C109" s="106"/>
      <c r="D109" s="106"/>
      <c r="E109" s="106"/>
      <c r="F109" s="106"/>
      <c r="G109" s="106"/>
      <c r="H109" s="106"/>
      <c r="I109" s="106"/>
    </row>
    <row r="110" spans="1:9" ht="12.75">
      <c r="A110" s="122"/>
      <c r="B110" s="128"/>
      <c r="C110" s="106"/>
      <c r="D110" s="106"/>
      <c r="E110" s="106"/>
      <c r="F110" s="106"/>
      <c r="G110" s="106"/>
      <c r="H110" s="106"/>
      <c r="I110" s="106"/>
    </row>
    <row r="111" spans="1:9" ht="12.75">
      <c r="A111" s="122"/>
      <c r="B111" s="128"/>
      <c r="C111" s="106"/>
      <c r="D111" s="106"/>
      <c r="E111" s="106"/>
      <c r="F111" s="106"/>
      <c r="G111" s="106"/>
      <c r="H111" s="106"/>
      <c r="I111" s="106"/>
    </row>
    <row r="112" spans="1:9" ht="12.75">
      <c r="A112" s="122"/>
      <c r="B112" s="128"/>
      <c r="C112" s="106"/>
      <c r="D112" s="106"/>
      <c r="E112" s="106"/>
      <c r="F112" s="106"/>
      <c r="G112" s="106"/>
      <c r="H112" s="106"/>
      <c r="I112" s="106"/>
    </row>
    <row r="113" spans="1:9" ht="12.75">
      <c r="A113" s="122"/>
      <c r="B113" s="128"/>
      <c r="C113" s="106"/>
      <c r="D113" s="106"/>
      <c r="E113" s="106"/>
      <c r="F113" s="106"/>
      <c r="G113" s="106"/>
      <c r="H113" s="106"/>
      <c r="I113" s="106"/>
    </row>
    <row r="114" spans="1:9" ht="12.75">
      <c r="A114" s="122"/>
      <c r="B114" s="128"/>
      <c r="C114" s="106"/>
      <c r="D114" s="106"/>
      <c r="E114" s="106"/>
      <c r="F114" s="106"/>
      <c r="G114" s="106"/>
      <c r="H114" s="106"/>
      <c r="I114" s="106"/>
    </row>
    <row r="115" spans="1:9" ht="12.75">
      <c r="A115" s="122"/>
      <c r="B115" s="128"/>
      <c r="C115" s="106"/>
      <c r="D115" s="106"/>
      <c r="E115" s="106"/>
      <c r="F115" s="106"/>
      <c r="G115" s="106"/>
      <c r="H115" s="106"/>
      <c r="I115" s="106"/>
    </row>
    <row r="116" spans="1:9" ht="12.75">
      <c r="A116" s="122"/>
      <c r="B116" s="128"/>
      <c r="C116" s="106"/>
      <c r="D116" s="106"/>
      <c r="E116" s="106"/>
      <c r="F116" s="106"/>
      <c r="G116" s="106"/>
      <c r="H116" s="106"/>
      <c r="I116" s="106"/>
    </row>
    <row r="117" spans="1:9" ht="12.75">
      <c r="A117" s="122"/>
      <c r="B117" s="128"/>
      <c r="C117" s="106"/>
      <c r="D117" s="106"/>
      <c r="E117" s="106"/>
      <c r="F117" s="106"/>
      <c r="G117" s="106"/>
      <c r="H117" s="106"/>
      <c r="I117" s="106"/>
    </row>
    <row r="118" spans="1:9" ht="12.75">
      <c r="A118" s="122"/>
      <c r="B118" s="128"/>
      <c r="C118" s="106"/>
      <c r="D118" s="106"/>
      <c r="E118" s="106"/>
      <c r="F118" s="106"/>
      <c r="G118" s="106"/>
      <c r="H118" s="106"/>
      <c r="I118" s="106"/>
    </row>
    <row r="119" spans="1:9" ht="12.75">
      <c r="A119" s="122"/>
      <c r="B119" s="128"/>
      <c r="C119" s="106"/>
      <c r="D119" s="106"/>
      <c r="E119" s="106"/>
      <c r="F119" s="106"/>
      <c r="G119" s="106"/>
      <c r="H119" s="106"/>
      <c r="I119" s="106"/>
    </row>
    <row r="120" spans="1:9" ht="12.75">
      <c r="A120" s="122"/>
      <c r="B120" s="128"/>
      <c r="C120" s="106"/>
      <c r="D120" s="106"/>
      <c r="E120" s="106"/>
      <c r="F120" s="106"/>
      <c r="G120" s="106"/>
      <c r="H120" s="106"/>
      <c r="I120" s="106"/>
    </row>
    <row r="121" spans="1:9" ht="12.75">
      <c r="A121" s="122"/>
      <c r="B121" s="128"/>
      <c r="C121" s="106"/>
      <c r="D121" s="106"/>
      <c r="E121" s="106"/>
      <c r="F121" s="106"/>
      <c r="G121" s="106"/>
      <c r="H121" s="106"/>
      <c r="I121" s="106"/>
    </row>
    <row r="122" spans="1:9" ht="12.75">
      <c r="A122" s="122"/>
      <c r="B122" s="128"/>
      <c r="C122" s="106"/>
      <c r="D122" s="106"/>
      <c r="E122" s="106"/>
      <c r="F122" s="106"/>
      <c r="G122" s="106"/>
      <c r="H122" s="106"/>
      <c r="I122" s="106"/>
    </row>
    <row r="123" spans="1:9" ht="12.75">
      <c r="A123" s="122"/>
      <c r="B123" s="128"/>
      <c r="C123" s="106"/>
      <c r="D123" s="106"/>
      <c r="E123" s="106"/>
      <c r="F123" s="106"/>
      <c r="G123" s="106"/>
      <c r="H123" s="106"/>
      <c r="I123" s="106"/>
    </row>
    <row r="124" spans="1:9" ht="12.75">
      <c r="A124" s="122"/>
      <c r="B124" s="128"/>
      <c r="C124" s="106"/>
      <c r="D124" s="106"/>
      <c r="E124" s="106"/>
      <c r="F124" s="106"/>
      <c r="G124" s="106"/>
      <c r="H124" s="106"/>
      <c r="I124" s="106"/>
    </row>
    <row r="125" spans="1:9" ht="12.75">
      <c r="A125" s="122"/>
      <c r="B125" s="128"/>
      <c r="C125" s="106"/>
      <c r="D125" s="106"/>
      <c r="E125" s="106"/>
      <c r="F125" s="106"/>
      <c r="G125" s="106"/>
      <c r="H125" s="106"/>
      <c r="I125" s="106"/>
    </row>
    <row r="126" spans="1:9" ht="12.75">
      <c r="A126" s="122"/>
      <c r="B126" s="128"/>
      <c r="C126" s="106"/>
      <c r="D126" s="106"/>
      <c r="E126" s="106"/>
      <c r="F126" s="106"/>
      <c r="G126" s="106"/>
      <c r="H126" s="106"/>
      <c r="I126" s="106"/>
    </row>
    <row r="127" spans="1:9" ht="12.75">
      <c r="A127" s="122"/>
      <c r="B127" s="128"/>
      <c r="C127" s="106"/>
      <c r="D127" s="106"/>
      <c r="E127" s="106"/>
      <c r="F127" s="106"/>
      <c r="G127" s="106"/>
      <c r="H127" s="106"/>
      <c r="I127" s="106"/>
    </row>
    <row r="128" spans="1:9" ht="12.75">
      <c r="A128" s="122"/>
      <c r="B128" s="128"/>
      <c r="C128" s="106"/>
      <c r="D128" s="106"/>
      <c r="E128" s="106"/>
      <c r="F128" s="106"/>
      <c r="G128" s="106"/>
      <c r="H128" s="106"/>
      <c r="I128" s="106"/>
    </row>
    <row r="129" spans="1:9" ht="12.75">
      <c r="A129" s="122"/>
      <c r="B129" s="128"/>
      <c r="C129" s="106"/>
      <c r="D129" s="106"/>
      <c r="E129" s="106"/>
      <c r="F129" s="106"/>
      <c r="G129" s="106"/>
      <c r="H129" s="106"/>
      <c r="I129" s="106"/>
    </row>
    <row r="130" spans="1:9" ht="12.75">
      <c r="A130" s="122"/>
      <c r="B130" s="128"/>
      <c r="C130" s="106"/>
      <c r="D130" s="106"/>
      <c r="E130" s="106"/>
      <c r="F130" s="106"/>
      <c r="G130" s="106"/>
      <c r="H130" s="106"/>
      <c r="I130" s="106"/>
    </row>
    <row r="131" spans="1:9" ht="12.75">
      <c r="A131" s="122"/>
      <c r="B131" s="128"/>
      <c r="C131" s="106"/>
      <c r="D131" s="106"/>
      <c r="E131" s="106"/>
      <c r="F131" s="106"/>
      <c r="G131" s="106"/>
      <c r="H131" s="106"/>
      <c r="I131" s="106"/>
    </row>
    <row r="132" spans="1:9" ht="12.75">
      <c r="A132" s="122"/>
      <c r="B132" s="128"/>
      <c r="C132" s="106"/>
      <c r="D132" s="106"/>
      <c r="E132" s="106"/>
      <c r="F132" s="106"/>
      <c r="G132" s="106"/>
      <c r="H132" s="106"/>
      <c r="I132" s="106"/>
    </row>
    <row r="133" spans="1:9" ht="12.75">
      <c r="A133" s="122"/>
      <c r="B133" s="128"/>
      <c r="C133" s="106"/>
      <c r="D133" s="106"/>
      <c r="E133" s="106"/>
      <c r="F133" s="106"/>
      <c r="G133" s="106"/>
      <c r="H133" s="106"/>
      <c r="I133" s="106"/>
    </row>
    <row r="134" spans="1:9" ht="12.75">
      <c r="A134" s="122"/>
      <c r="B134" s="128"/>
      <c r="C134" s="106"/>
      <c r="D134" s="106"/>
      <c r="E134" s="106"/>
      <c r="F134" s="106"/>
      <c r="G134" s="106"/>
      <c r="H134" s="106"/>
      <c r="I134" s="106"/>
    </row>
    <row r="135" spans="1:9" ht="12.75">
      <c r="A135" s="122"/>
      <c r="B135" s="128"/>
      <c r="C135" s="106"/>
      <c r="D135" s="106"/>
      <c r="E135" s="106"/>
      <c r="F135" s="106"/>
      <c r="G135" s="106"/>
      <c r="H135" s="106"/>
      <c r="I135" s="106"/>
    </row>
    <row r="136" spans="1:9" ht="12.75">
      <c r="A136" s="122"/>
      <c r="B136" s="128"/>
      <c r="C136" s="106"/>
      <c r="D136" s="106"/>
      <c r="E136" s="106"/>
      <c r="F136" s="106"/>
      <c r="G136" s="106"/>
      <c r="H136" s="106"/>
      <c r="I136" s="106"/>
    </row>
    <row r="137" spans="1:9" ht="12.75">
      <c r="A137" s="122"/>
      <c r="B137" s="128"/>
      <c r="C137" s="106"/>
      <c r="D137" s="106"/>
      <c r="E137" s="106"/>
      <c r="F137" s="106"/>
      <c r="G137" s="106"/>
      <c r="H137" s="106"/>
      <c r="I137" s="106"/>
    </row>
    <row r="138" spans="1:9" ht="12.75">
      <c r="A138" s="122"/>
      <c r="B138" s="128"/>
      <c r="C138" s="106"/>
      <c r="D138" s="106"/>
      <c r="E138" s="106"/>
      <c r="F138" s="106"/>
      <c r="G138" s="106"/>
      <c r="H138" s="106"/>
      <c r="I138" s="106"/>
    </row>
    <row r="139" spans="1:9" ht="12.75">
      <c r="A139" s="122"/>
      <c r="B139" s="128"/>
      <c r="C139" s="106"/>
      <c r="D139" s="106"/>
      <c r="E139" s="106"/>
      <c r="F139" s="106"/>
      <c r="G139" s="106"/>
      <c r="H139" s="106"/>
      <c r="I139" s="106"/>
    </row>
    <row r="140" spans="1:9" ht="12.75">
      <c r="A140" s="122"/>
      <c r="B140" s="128"/>
      <c r="C140" s="106"/>
      <c r="D140" s="106"/>
      <c r="E140" s="106"/>
      <c r="F140" s="106"/>
      <c r="G140" s="106"/>
      <c r="H140" s="106"/>
      <c r="I140" s="106"/>
    </row>
    <row r="141" spans="1:9" ht="12.75">
      <c r="A141" s="122"/>
      <c r="B141" s="128"/>
      <c r="C141" s="106"/>
      <c r="D141" s="106"/>
      <c r="E141" s="106"/>
      <c r="F141" s="106"/>
      <c r="G141" s="106"/>
      <c r="H141" s="106"/>
      <c r="I141" s="106"/>
    </row>
    <row r="142" spans="1:9" ht="12.75">
      <c r="A142" s="122"/>
      <c r="B142" s="128"/>
      <c r="C142" s="106"/>
      <c r="D142" s="106"/>
      <c r="E142" s="106"/>
      <c r="F142" s="106"/>
      <c r="G142" s="106"/>
      <c r="H142" s="106"/>
      <c r="I142" s="106"/>
    </row>
    <row r="143" spans="1:9" ht="12.75">
      <c r="A143" s="122"/>
      <c r="B143" s="128"/>
      <c r="C143" s="106"/>
      <c r="D143" s="106"/>
      <c r="E143" s="106"/>
      <c r="F143" s="106"/>
      <c r="G143" s="106"/>
      <c r="H143" s="106"/>
      <c r="I143" s="106"/>
    </row>
    <row r="144" spans="1:9" ht="12.75">
      <c r="A144" s="122"/>
      <c r="B144" s="128"/>
      <c r="C144" s="106"/>
      <c r="D144" s="106"/>
      <c r="E144" s="106"/>
      <c r="F144" s="106"/>
      <c r="G144" s="106"/>
      <c r="H144" s="106"/>
      <c r="I144" s="106"/>
    </row>
    <row r="145" spans="1:9" ht="12.75">
      <c r="A145" s="122"/>
      <c r="B145" s="128"/>
      <c r="C145" s="106"/>
      <c r="D145" s="106"/>
      <c r="E145" s="106"/>
      <c r="F145" s="106"/>
      <c r="G145" s="106"/>
      <c r="H145" s="106"/>
      <c r="I145" s="106"/>
    </row>
    <row r="146" spans="1:9" ht="12.75">
      <c r="A146" s="122"/>
      <c r="B146" s="128"/>
      <c r="C146" s="106"/>
      <c r="D146" s="106"/>
      <c r="E146" s="106"/>
      <c r="F146" s="106"/>
      <c r="G146" s="106"/>
      <c r="H146" s="106"/>
      <c r="I146" s="106"/>
    </row>
    <row r="147" spans="1:9" ht="12.75">
      <c r="A147" s="122"/>
      <c r="B147" s="128"/>
      <c r="C147" s="106"/>
      <c r="D147" s="106"/>
      <c r="E147" s="106"/>
      <c r="F147" s="106"/>
      <c r="G147" s="106"/>
      <c r="H147" s="106"/>
      <c r="I147" s="106"/>
    </row>
    <row r="148" spans="1:9" ht="12.75">
      <c r="A148" s="122"/>
      <c r="B148" s="128"/>
      <c r="C148" s="106"/>
      <c r="D148" s="106"/>
      <c r="E148" s="106"/>
      <c r="F148" s="106"/>
      <c r="G148" s="106"/>
      <c r="H148" s="106"/>
      <c r="I148" s="106"/>
    </row>
    <row r="149" spans="1:9" ht="12.75">
      <c r="A149" s="122"/>
      <c r="B149" s="128"/>
      <c r="C149" s="106"/>
      <c r="D149" s="106"/>
      <c r="E149" s="106"/>
      <c r="F149" s="106"/>
      <c r="G149" s="106"/>
      <c r="H149" s="106"/>
      <c r="I149" s="106"/>
    </row>
    <row r="150" spans="1:9" ht="12.75">
      <c r="A150" s="122"/>
      <c r="B150" s="128"/>
      <c r="C150" s="106"/>
      <c r="D150" s="106"/>
      <c r="E150" s="106"/>
      <c r="F150" s="106"/>
      <c r="G150" s="106"/>
      <c r="H150" s="106"/>
      <c r="I150" s="106"/>
    </row>
    <row r="151" spans="1:9" ht="12.75">
      <c r="A151" s="122"/>
      <c r="B151" s="128"/>
      <c r="C151" s="106"/>
      <c r="D151" s="106"/>
      <c r="E151" s="106"/>
      <c r="F151" s="106"/>
      <c r="G151" s="106"/>
      <c r="H151" s="106"/>
      <c r="I151" s="106"/>
    </row>
    <row r="152" spans="1:9" ht="12.75">
      <c r="A152" s="122"/>
      <c r="B152" s="128"/>
      <c r="C152" s="106"/>
      <c r="D152" s="106"/>
      <c r="E152" s="106"/>
      <c r="F152" s="106"/>
      <c r="G152" s="106"/>
      <c r="H152" s="106"/>
      <c r="I152" s="106"/>
    </row>
    <row r="153" spans="1:9" ht="12.75">
      <c r="A153" s="122"/>
      <c r="B153" s="128"/>
      <c r="C153" s="106"/>
      <c r="D153" s="106"/>
      <c r="E153" s="106"/>
      <c r="F153" s="106"/>
      <c r="G153" s="106"/>
      <c r="H153" s="106"/>
      <c r="I153" s="106"/>
    </row>
    <row r="154" spans="1:9" ht="12.75">
      <c r="A154" s="122"/>
      <c r="B154" s="128"/>
      <c r="C154" s="106"/>
      <c r="D154" s="106"/>
      <c r="E154" s="106"/>
      <c r="F154" s="106"/>
      <c r="G154" s="106"/>
      <c r="H154" s="106"/>
      <c r="I154" s="106"/>
    </row>
    <row r="155" spans="1:9" ht="12.75">
      <c r="A155" s="122"/>
      <c r="B155" s="128"/>
      <c r="C155" s="106"/>
      <c r="D155" s="106"/>
      <c r="E155" s="106"/>
      <c r="F155" s="106"/>
      <c r="G155" s="106"/>
      <c r="H155" s="106"/>
      <c r="I155" s="106"/>
    </row>
    <row r="156" spans="1:9" ht="12.75">
      <c r="A156" s="122"/>
      <c r="B156" s="128"/>
      <c r="C156" s="106"/>
      <c r="D156" s="106"/>
      <c r="E156" s="106"/>
      <c r="F156" s="106"/>
      <c r="G156" s="106"/>
      <c r="H156" s="106"/>
      <c r="I156" s="106"/>
    </row>
    <row r="157" spans="1:9" ht="12.75">
      <c r="A157" s="122"/>
      <c r="B157" s="128"/>
      <c r="C157" s="106"/>
      <c r="D157" s="106"/>
      <c r="E157" s="106"/>
      <c r="F157" s="106"/>
      <c r="G157" s="106"/>
      <c r="H157" s="106"/>
      <c r="I157" s="106"/>
    </row>
    <row r="158" spans="1:9" ht="12.75">
      <c r="A158" s="122"/>
      <c r="B158" s="128"/>
      <c r="C158" s="106"/>
      <c r="D158" s="106"/>
      <c r="E158" s="106"/>
      <c r="F158" s="106"/>
      <c r="G158" s="106"/>
      <c r="H158" s="106"/>
      <c r="I158" s="106"/>
    </row>
    <row r="159" spans="1:9" ht="12.75">
      <c r="A159" s="122"/>
      <c r="B159" s="128"/>
      <c r="C159" s="106"/>
      <c r="D159" s="106"/>
      <c r="E159" s="106"/>
      <c r="F159" s="106"/>
      <c r="G159" s="106"/>
      <c r="H159" s="106"/>
      <c r="I159" s="106"/>
    </row>
    <row r="160" spans="1:9" ht="12.75">
      <c r="A160" s="122"/>
      <c r="B160" s="128"/>
      <c r="C160" s="106"/>
      <c r="D160" s="106"/>
      <c r="E160" s="106"/>
      <c r="F160" s="106"/>
      <c r="G160" s="106"/>
      <c r="H160" s="106"/>
      <c r="I160" s="106"/>
    </row>
    <row r="161" spans="1:9" ht="12.75">
      <c r="A161" s="122"/>
      <c r="B161" s="128"/>
      <c r="C161" s="106"/>
      <c r="D161" s="106"/>
      <c r="E161" s="106"/>
      <c r="F161" s="106"/>
      <c r="G161" s="106"/>
      <c r="H161" s="106"/>
      <c r="I161" s="106"/>
    </row>
    <row r="162" spans="1:9" ht="12.75">
      <c r="A162" s="122"/>
      <c r="B162" s="128"/>
      <c r="C162" s="106"/>
      <c r="D162" s="106"/>
      <c r="E162" s="106"/>
      <c r="F162" s="106"/>
      <c r="G162" s="106"/>
      <c r="H162" s="106"/>
      <c r="I162" s="106"/>
    </row>
    <row r="163" spans="1:9" ht="12.75">
      <c r="A163" s="122"/>
      <c r="B163" s="128"/>
      <c r="C163" s="106"/>
      <c r="D163" s="106"/>
      <c r="E163" s="106"/>
      <c r="F163" s="106"/>
      <c r="G163" s="106"/>
      <c r="H163" s="106"/>
      <c r="I163" s="106"/>
    </row>
    <row r="164" spans="1:9" ht="12.75">
      <c r="A164" s="122"/>
      <c r="B164" s="128"/>
      <c r="C164" s="106"/>
      <c r="D164" s="106"/>
      <c r="E164" s="106"/>
      <c r="F164" s="106"/>
      <c r="G164" s="106"/>
      <c r="H164" s="106"/>
      <c r="I164" s="106"/>
    </row>
    <row r="165" spans="1:9" ht="12.75">
      <c r="A165" s="122"/>
      <c r="B165" s="128"/>
      <c r="C165" s="106"/>
      <c r="D165" s="106"/>
      <c r="E165" s="106"/>
      <c r="F165" s="106"/>
      <c r="G165" s="106"/>
      <c r="H165" s="106"/>
      <c r="I165" s="106"/>
    </row>
    <row r="166" spans="1:9" ht="12.75">
      <c r="A166" s="122"/>
      <c r="B166" s="128"/>
      <c r="C166" s="106"/>
      <c r="D166" s="106"/>
      <c r="E166" s="106"/>
      <c r="F166" s="106"/>
      <c r="G166" s="106"/>
      <c r="H166" s="106"/>
      <c r="I166" s="106"/>
    </row>
    <row r="167" spans="1:9" ht="12.75">
      <c r="A167" s="122"/>
      <c r="B167" s="128"/>
      <c r="C167" s="106"/>
      <c r="D167" s="106"/>
      <c r="E167" s="106"/>
      <c r="F167" s="106"/>
      <c r="G167" s="106"/>
      <c r="H167" s="106"/>
      <c r="I167" s="106"/>
    </row>
    <row r="168" spans="1:9" ht="12.75">
      <c r="A168" s="122"/>
      <c r="B168" s="128"/>
      <c r="C168" s="106"/>
      <c r="D168" s="106"/>
      <c r="E168" s="106"/>
      <c r="F168" s="106"/>
      <c r="G168" s="106"/>
      <c r="H168" s="106"/>
      <c r="I168" s="106"/>
    </row>
    <row r="169" spans="1:9" ht="12.75">
      <c r="A169" s="122"/>
      <c r="B169" s="128"/>
      <c r="C169" s="106"/>
      <c r="D169" s="106"/>
      <c r="E169" s="106"/>
      <c r="F169" s="106"/>
      <c r="G169" s="106"/>
      <c r="H169" s="106"/>
      <c r="I169" s="106"/>
    </row>
    <row r="170" spans="1:9" ht="12.75">
      <c r="A170" s="122"/>
      <c r="B170" s="128"/>
      <c r="C170" s="106"/>
      <c r="D170" s="106"/>
      <c r="E170" s="106"/>
      <c r="F170" s="106"/>
      <c r="G170" s="106"/>
      <c r="H170" s="106"/>
      <c r="I170" s="106"/>
    </row>
    <row r="171" spans="1:9" ht="12.75">
      <c r="A171" s="122"/>
      <c r="B171" s="128"/>
      <c r="C171" s="106"/>
      <c r="D171" s="106"/>
      <c r="E171" s="106"/>
      <c r="F171" s="106"/>
      <c r="G171" s="106"/>
      <c r="H171" s="106"/>
      <c r="I171" s="106"/>
    </row>
    <row r="172" spans="1:9" ht="12.75">
      <c r="A172" s="122"/>
      <c r="B172" s="128"/>
      <c r="C172" s="106"/>
      <c r="D172" s="106"/>
      <c r="E172" s="106"/>
      <c r="F172" s="106"/>
      <c r="G172" s="106"/>
      <c r="H172" s="106"/>
      <c r="I172" s="106"/>
    </row>
    <row r="173" spans="1:9" ht="12.75">
      <c r="A173" s="122"/>
      <c r="B173" s="128"/>
      <c r="C173" s="106"/>
      <c r="D173" s="106"/>
      <c r="E173" s="106"/>
      <c r="F173" s="106"/>
      <c r="G173" s="106"/>
      <c r="H173" s="106"/>
      <c r="I173" s="106"/>
    </row>
    <row r="174" spans="1:9" ht="12.75">
      <c r="A174" s="122"/>
      <c r="B174" s="128"/>
      <c r="C174" s="106"/>
      <c r="D174" s="106"/>
      <c r="E174" s="106"/>
      <c r="F174" s="106"/>
      <c r="G174" s="106"/>
      <c r="H174" s="106"/>
      <c r="I174" s="106"/>
    </row>
    <row r="175" spans="1:9" ht="12.75">
      <c r="A175" s="122"/>
      <c r="B175" s="128"/>
      <c r="C175" s="106"/>
      <c r="D175" s="106"/>
      <c r="E175" s="106"/>
      <c r="F175" s="106"/>
      <c r="G175" s="106"/>
      <c r="H175" s="106"/>
      <c r="I175" s="106"/>
    </row>
    <row r="176" spans="1:9" ht="12.75">
      <c r="A176" s="122"/>
      <c r="B176" s="128"/>
      <c r="C176" s="106"/>
      <c r="D176" s="106"/>
      <c r="E176" s="106"/>
      <c r="F176" s="106"/>
      <c r="G176" s="106"/>
      <c r="H176" s="106"/>
      <c r="I176" s="106"/>
    </row>
    <row r="177" spans="1:9" ht="12.75">
      <c r="A177" s="122"/>
      <c r="B177" s="128"/>
      <c r="C177" s="106"/>
      <c r="D177" s="106"/>
      <c r="E177" s="106"/>
      <c r="F177" s="106"/>
      <c r="G177" s="106"/>
      <c r="H177" s="106"/>
      <c r="I177" s="106"/>
    </row>
    <row r="178" spans="1:9" ht="12.75">
      <c r="A178" s="122"/>
      <c r="B178" s="128"/>
      <c r="C178" s="106"/>
      <c r="D178" s="106"/>
      <c r="E178" s="106"/>
      <c r="F178" s="106"/>
      <c r="G178" s="106"/>
      <c r="H178" s="106"/>
      <c r="I178" s="106"/>
    </row>
    <row r="179" spans="1:9" ht="12.75">
      <c r="A179" s="122"/>
      <c r="B179" s="128"/>
      <c r="C179" s="106"/>
      <c r="D179" s="106"/>
      <c r="E179" s="106"/>
      <c r="F179" s="106"/>
      <c r="G179" s="106"/>
      <c r="H179" s="106"/>
      <c r="I179" s="106"/>
    </row>
    <row r="180" spans="1:9" ht="12.75">
      <c r="A180" s="122"/>
      <c r="B180" s="128"/>
      <c r="C180" s="106"/>
      <c r="D180" s="106"/>
      <c r="E180" s="106"/>
      <c r="F180" s="106"/>
      <c r="G180" s="106"/>
      <c r="H180" s="106"/>
      <c r="I180" s="106"/>
    </row>
    <row r="181" spans="1:9" ht="12.75">
      <c r="A181" s="122"/>
      <c r="B181" s="128"/>
      <c r="C181" s="106"/>
      <c r="D181" s="106"/>
      <c r="E181" s="106"/>
      <c r="F181" s="106"/>
      <c r="G181" s="106"/>
      <c r="H181" s="106"/>
      <c r="I181" s="106"/>
    </row>
    <row r="182" spans="1:9" ht="12.75">
      <c r="A182" s="122"/>
      <c r="B182" s="128"/>
      <c r="C182" s="106"/>
      <c r="D182" s="106"/>
      <c r="E182" s="106"/>
      <c r="F182" s="106"/>
      <c r="G182" s="106"/>
      <c r="H182" s="106"/>
      <c r="I182" s="106"/>
    </row>
    <row r="183" spans="1:9" ht="12.75">
      <c r="A183" s="122"/>
      <c r="B183" s="128"/>
      <c r="C183" s="106"/>
      <c r="D183" s="106"/>
      <c r="E183" s="106"/>
      <c r="F183" s="106"/>
      <c r="G183" s="106"/>
      <c r="H183" s="106"/>
      <c r="I183" s="106"/>
    </row>
    <row r="184" spans="1:9" ht="12.75">
      <c r="A184" s="122"/>
      <c r="B184" s="128"/>
      <c r="C184" s="106"/>
      <c r="D184" s="106"/>
      <c r="E184" s="106"/>
      <c r="F184" s="106"/>
      <c r="G184" s="106"/>
      <c r="H184" s="106"/>
      <c r="I184" s="106"/>
    </row>
    <row r="185" spans="1:9" ht="12.75">
      <c r="A185" s="122"/>
      <c r="B185" s="128"/>
      <c r="C185" s="106"/>
      <c r="D185" s="106"/>
      <c r="E185" s="106"/>
      <c r="F185" s="106"/>
      <c r="G185" s="106"/>
      <c r="H185" s="106"/>
      <c r="I185" s="106"/>
    </row>
    <row r="186" spans="1:9" ht="12.75">
      <c r="A186" s="122"/>
      <c r="B186" s="128"/>
      <c r="C186" s="106"/>
      <c r="D186" s="106"/>
      <c r="E186" s="106"/>
      <c r="F186" s="106"/>
      <c r="G186" s="106"/>
      <c r="H186" s="106"/>
      <c r="I186" s="106"/>
    </row>
    <row r="187" spans="1:9" ht="12.75">
      <c r="A187" s="122"/>
      <c r="B187" s="128"/>
      <c r="C187" s="106"/>
      <c r="D187" s="106"/>
      <c r="E187" s="106"/>
      <c r="F187" s="106"/>
      <c r="G187" s="106"/>
      <c r="H187" s="106"/>
      <c r="I187" s="106"/>
    </row>
    <row r="188" spans="1:9" ht="12.75">
      <c r="A188" s="122"/>
      <c r="B188" s="128"/>
      <c r="C188" s="106"/>
      <c r="D188" s="106"/>
      <c r="E188" s="106"/>
      <c r="F188" s="106"/>
      <c r="G188" s="106"/>
      <c r="H188" s="106"/>
      <c r="I188" s="106"/>
    </row>
    <row r="189" spans="1:9" ht="12.75">
      <c r="A189" s="122"/>
      <c r="B189" s="128"/>
      <c r="C189" s="106"/>
      <c r="D189" s="106"/>
      <c r="E189" s="106"/>
      <c r="F189" s="106"/>
      <c r="G189" s="106"/>
      <c r="H189" s="106"/>
      <c r="I189" s="106"/>
    </row>
    <row r="190" spans="1:9" ht="12.75">
      <c r="A190" s="122"/>
      <c r="B190" s="128"/>
      <c r="C190" s="106"/>
      <c r="D190" s="106"/>
      <c r="E190" s="106"/>
      <c r="F190" s="106"/>
      <c r="G190" s="106"/>
      <c r="H190" s="106"/>
      <c r="I190" s="106"/>
    </row>
    <row r="191" spans="1:9" ht="12.75">
      <c r="A191" s="122"/>
      <c r="B191" s="128"/>
      <c r="C191" s="106"/>
      <c r="D191" s="106"/>
      <c r="E191" s="106"/>
      <c r="F191" s="106"/>
      <c r="G191" s="106"/>
      <c r="H191" s="106"/>
      <c r="I191" s="106"/>
    </row>
    <row r="192" spans="1:9" ht="12.75">
      <c r="A192" s="122"/>
      <c r="B192" s="128"/>
      <c r="C192" s="106"/>
      <c r="D192" s="106"/>
      <c r="E192" s="106"/>
      <c r="F192" s="106"/>
      <c r="G192" s="106"/>
      <c r="H192" s="106"/>
      <c r="I192" s="106"/>
    </row>
    <row r="193" spans="1:9" ht="12.75">
      <c r="A193" s="122"/>
      <c r="B193" s="128"/>
      <c r="C193" s="106"/>
      <c r="D193" s="106"/>
      <c r="E193" s="106"/>
      <c r="F193" s="106"/>
      <c r="G193" s="106"/>
      <c r="H193" s="106"/>
      <c r="I193" s="106"/>
    </row>
    <row r="194" spans="1:9" ht="12.75">
      <c r="A194" s="122"/>
      <c r="B194" s="128"/>
      <c r="C194" s="106"/>
      <c r="D194" s="106"/>
      <c r="E194" s="106"/>
      <c r="F194" s="106"/>
      <c r="G194" s="106"/>
      <c r="H194" s="106"/>
      <c r="I194" s="106"/>
    </row>
    <row r="195" spans="1:9" ht="12.75">
      <c r="A195" s="122"/>
      <c r="B195" s="128"/>
      <c r="C195" s="106"/>
      <c r="D195" s="106"/>
      <c r="E195" s="106"/>
      <c r="F195" s="106"/>
      <c r="G195" s="106"/>
      <c r="H195" s="106"/>
      <c r="I195" s="106"/>
    </row>
    <row r="196" spans="1:9" ht="12.75">
      <c r="A196" s="122"/>
      <c r="B196" s="128"/>
      <c r="C196" s="106"/>
      <c r="D196" s="106"/>
      <c r="E196" s="106"/>
      <c r="F196" s="106"/>
      <c r="G196" s="106"/>
      <c r="H196" s="106"/>
      <c r="I196" s="106"/>
    </row>
    <row r="197" spans="1:9" ht="12.75">
      <c r="A197" s="122"/>
      <c r="B197" s="128"/>
      <c r="C197" s="106"/>
      <c r="D197" s="106"/>
      <c r="E197" s="106"/>
      <c r="F197" s="106"/>
      <c r="G197" s="106"/>
      <c r="H197" s="106"/>
      <c r="I197" s="106"/>
    </row>
    <row r="198" spans="1:9" ht="12.75">
      <c r="A198" s="122"/>
      <c r="B198" s="128"/>
      <c r="C198" s="106"/>
      <c r="D198" s="106"/>
      <c r="E198" s="106"/>
      <c r="F198" s="106"/>
      <c r="G198" s="106"/>
      <c r="H198" s="106"/>
      <c r="I198" s="106"/>
    </row>
    <row r="199" spans="1:9" ht="12.75">
      <c r="A199" s="122"/>
      <c r="B199" s="128"/>
      <c r="C199" s="106"/>
      <c r="D199" s="106"/>
      <c r="E199" s="106"/>
      <c r="F199" s="106"/>
      <c r="G199" s="106"/>
      <c r="H199" s="106"/>
      <c r="I199" s="106"/>
    </row>
    <row r="200" spans="1:9" ht="12.75">
      <c r="A200" s="122"/>
      <c r="B200" s="128"/>
      <c r="C200" s="106"/>
      <c r="D200" s="106"/>
      <c r="E200" s="106"/>
      <c r="F200" s="106"/>
      <c r="G200" s="106"/>
      <c r="H200" s="106"/>
      <c r="I200" s="106"/>
    </row>
    <row r="201" spans="1:9" ht="12.75">
      <c r="A201" s="122"/>
      <c r="B201" s="128"/>
      <c r="C201" s="106"/>
      <c r="D201" s="106"/>
      <c r="E201" s="106"/>
      <c r="F201" s="106"/>
      <c r="G201" s="106"/>
      <c r="H201" s="106"/>
      <c r="I201" s="106"/>
    </row>
    <row r="202" spans="1:9" ht="12.75">
      <c r="A202" s="122"/>
      <c r="B202" s="128"/>
      <c r="C202" s="106"/>
      <c r="D202" s="106"/>
      <c r="E202" s="106"/>
      <c r="F202" s="106"/>
      <c r="G202" s="106"/>
      <c r="H202" s="106"/>
      <c r="I202" s="106"/>
    </row>
    <row r="203" spans="1:9" ht="12.75">
      <c r="A203" s="122"/>
      <c r="B203" s="128"/>
      <c r="C203" s="106"/>
      <c r="D203" s="106"/>
      <c r="E203" s="106"/>
      <c r="F203" s="106"/>
      <c r="G203" s="106"/>
      <c r="H203" s="106"/>
      <c r="I203" s="106"/>
    </row>
    <row r="204" spans="1:9" ht="12.75">
      <c r="A204" s="122"/>
      <c r="B204" s="128"/>
      <c r="C204" s="106"/>
      <c r="D204" s="106"/>
      <c r="E204" s="106"/>
      <c r="F204" s="106"/>
      <c r="G204" s="106"/>
      <c r="H204" s="106"/>
      <c r="I204" s="106"/>
    </row>
    <row r="205" spans="1:9" ht="12.75">
      <c r="A205" s="122"/>
      <c r="B205" s="128"/>
      <c r="C205" s="106"/>
      <c r="D205" s="106"/>
      <c r="E205" s="106"/>
      <c r="F205" s="106"/>
      <c r="G205" s="106"/>
      <c r="H205" s="106"/>
      <c r="I205" s="106"/>
    </row>
    <row r="206" spans="1:9" ht="12.75">
      <c r="A206" s="122"/>
      <c r="B206" s="128"/>
      <c r="C206" s="106"/>
      <c r="D206" s="106"/>
      <c r="E206" s="106"/>
      <c r="F206" s="106"/>
      <c r="G206" s="106"/>
      <c r="H206" s="106"/>
      <c r="I206" s="106"/>
    </row>
    <row r="207" spans="1:9" ht="12.75">
      <c r="A207" s="122"/>
      <c r="B207" s="128"/>
      <c r="C207" s="106"/>
      <c r="D207" s="106"/>
      <c r="E207" s="106"/>
      <c r="F207" s="106"/>
      <c r="G207" s="106"/>
      <c r="H207" s="106"/>
      <c r="I207" s="106"/>
    </row>
    <row r="208" spans="1:9" ht="12.75">
      <c r="A208" s="122"/>
      <c r="B208" s="128"/>
      <c r="C208" s="106"/>
      <c r="D208" s="106"/>
      <c r="E208" s="106"/>
      <c r="F208" s="106"/>
      <c r="G208" s="106"/>
      <c r="H208" s="106"/>
      <c r="I208" s="106"/>
    </row>
    <row r="209" spans="1:9" ht="12.75">
      <c r="A209" s="122"/>
      <c r="B209" s="128"/>
      <c r="C209" s="106"/>
      <c r="D209" s="106"/>
      <c r="E209" s="106"/>
      <c r="F209" s="106"/>
      <c r="G209" s="106"/>
      <c r="H209" s="106"/>
      <c r="I209" s="106"/>
    </row>
    <row r="210" spans="1:9" ht="12.75">
      <c r="A210" s="122"/>
      <c r="B210" s="128"/>
      <c r="C210" s="106"/>
      <c r="D210" s="106"/>
      <c r="E210" s="106"/>
      <c r="F210" s="106"/>
      <c r="G210" s="106"/>
      <c r="H210" s="106"/>
      <c r="I210" s="106"/>
    </row>
    <row r="211" spans="1:9" ht="12.75">
      <c r="A211" s="122"/>
      <c r="B211" s="128"/>
      <c r="C211" s="106"/>
      <c r="D211" s="106"/>
      <c r="E211" s="106"/>
      <c r="F211" s="106"/>
      <c r="G211" s="106"/>
      <c r="H211" s="106"/>
      <c r="I211" s="106"/>
    </row>
    <row r="212" spans="1:9" ht="12.75">
      <c r="A212" s="122"/>
      <c r="B212" s="128"/>
      <c r="C212" s="106"/>
      <c r="D212" s="106"/>
      <c r="E212" s="106"/>
      <c r="F212" s="106"/>
      <c r="G212" s="106"/>
      <c r="H212" s="106"/>
      <c r="I212" s="106"/>
    </row>
    <row r="213" spans="1:9" ht="12.75">
      <c r="A213" s="122"/>
      <c r="B213" s="128"/>
      <c r="C213" s="106"/>
      <c r="D213" s="106"/>
      <c r="E213" s="106"/>
      <c r="F213" s="106"/>
      <c r="G213" s="106"/>
      <c r="H213" s="106"/>
      <c r="I213" s="106"/>
    </row>
    <row r="214" spans="1:9" ht="12.75">
      <c r="A214" s="122"/>
      <c r="B214" s="128"/>
      <c r="C214" s="106"/>
      <c r="D214" s="106"/>
      <c r="E214" s="106"/>
      <c r="F214" s="106"/>
      <c r="G214" s="106"/>
      <c r="H214" s="106"/>
      <c r="I214" s="106"/>
    </row>
    <row r="215" spans="1:9" ht="12.75">
      <c r="A215" s="122"/>
      <c r="B215" s="128"/>
      <c r="C215" s="106"/>
      <c r="D215" s="106"/>
      <c r="E215" s="106"/>
      <c r="F215" s="106"/>
      <c r="G215" s="106"/>
      <c r="H215" s="106"/>
      <c r="I215" s="106"/>
    </row>
    <row r="216" spans="1:9" ht="12.75">
      <c r="A216" s="122"/>
      <c r="B216" s="128"/>
      <c r="C216" s="106"/>
      <c r="D216" s="106"/>
      <c r="E216" s="106"/>
      <c r="F216" s="106"/>
      <c r="G216" s="106"/>
      <c r="H216" s="106"/>
      <c r="I216" s="106"/>
    </row>
    <row r="217" spans="1:9" ht="12.75">
      <c r="A217" s="122"/>
      <c r="B217" s="128"/>
      <c r="C217" s="106"/>
      <c r="D217" s="106"/>
      <c r="E217" s="106"/>
      <c r="F217" s="106"/>
      <c r="G217" s="106"/>
      <c r="H217" s="106"/>
      <c r="I217" s="106"/>
    </row>
    <row r="218" spans="1:9" ht="12.75">
      <c r="A218" s="122"/>
      <c r="B218" s="128"/>
      <c r="C218" s="106"/>
      <c r="D218" s="106"/>
      <c r="E218" s="106"/>
      <c r="F218" s="106"/>
      <c r="G218" s="106"/>
      <c r="H218" s="106"/>
      <c r="I218" s="106"/>
    </row>
    <row r="219" spans="1:9" ht="12.75">
      <c r="A219" s="122"/>
      <c r="B219" s="128"/>
      <c r="C219" s="106"/>
      <c r="D219" s="106"/>
      <c r="E219" s="106"/>
      <c r="F219" s="106"/>
      <c r="G219" s="106"/>
      <c r="H219" s="106"/>
      <c r="I219" s="106"/>
    </row>
    <row r="220" spans="1:9" ht="12.75">
      <c r="A220" s="122"/>
      <c r="B220" s="128"/>
      <c r="C220" s="106"/>
      <c r="D220" s="106"/>
      <c r="E220" s="106"/>
      <c r="F220" s="106"/>
      <c r="G220" s="106"/>
      <c r="H220" s="106"/>
      <c r="I220" s="106"/>
    </row>
    <row r="221" spans="1:9" ht="12.75">
      <c r="A221" s="122"/>
      <c r="B221" s="128"/>
      <c r="C221" s="106"/>
      <c r="D221" s="106"/>
      <c r="E221" s="106"/>
      <c r="F221" s="106"/>
      <c r="G221" s="106"/>
      <c r="H221" s="106"/>
      <c r="I221" s="106"/>
    </row>
    <row r="222" spans="1:9" ht="12.75">
      <c r="A222" s="122"/>
      <c r="B222" s="128"/>
      <c r="C222" s="106"/>
      <c r="D222" s="106"/>
      <c r="E222" s="106"/>
      <c r="F222" s="106"/>
      <c r="G222" s="106"/>
      <c r="H222" s="106"/>
      <c r="I222" s="106"/>
    </row>
    <row r="223" spans="1:9" ht="12.75">
      <c r="A223" s="122"/>
      <c r="B223" s="128"/>
      <c r="C223" s="106"/>
      <c r="D223" s="106"/>
      <c r="E223" s="106"/>
      <c r="F223" s="106"/>
      <c r="G223" s="106"/>
      <c r="H223" s="106"/>
      <c r="I223" s="106"/>
    </row>
    <row r="224" spans="1:9" ht="12.75">
      <c r="A224" s="122"/>
      <c r="B224" s="128"/>
      <c r="C224" s="106"/>
      <c r="D224" s="106"/>
      <c r="E224" s="106"/>
      <c r="F224" s="106"/>
      <c r="G224" s="106"/>
      <c r="H224" s="106"/>
      <c r="I224" s="106"/>
    </row>
    <row r="225" spans="1:9" ht="12.75">
      <c r="A225" s="122"/>
      <c r="B225" s="128"/>
      <c r="C225" s="106"/>
      <c r="D225" s="106"/>
      <c r="E225" s="106"/>
      <c r="F225" s="106"/>
      <c r="G225" s="106"/>
      <c r="H225" s="106"/>
      <c r="I225" s="106"/>
    </row>
    <row r="226" spans="1:9" ht="12.75">
      <c r="A226" s="122"/>
      <c r="B226" s="128"/>
      <c r="C226" s="106"/>
      <c r="D226" s="106"/>
      <c r="E226" s="106"/>
      <c r="F226" s="106"/>
      <c r="G226" s="106"/>
      <c r="H226" s="106"/>
      <c r="I226" s="106"/>
    </row>
    <row r="227" spans="1:9" ht="12.75">
      <c r="A227" s="122"/>
      <c r="B227" s="128"/>
      <c r="C227" s="106"/>
      <c r="D227" s="106"/>
      <c r="E227" s="106"/>
      <c r="F227" s="106"/>
      <c r="G227" s="106"/>
      <c r="H227" s="106"/>
      <c r="I227" s="106"/>
    </row>
    <row r="228" spans="1:9" ht="12.75">
      <c r="A228" s="122"/>
      <c r="B228" s="128"/>
      <c r="C228" s="106"/>
      <c r="D228" s="106"/>
      <c r="E228" s="106"/>
      <c r="F228" s="106"/>
      <c r="G228" s="106"/>
      <c r="H228" s="106"/>
      <c r="I228" s="106"/>
    </row>
    <row r="229" spans="1:9" ht="12.75">
      <c r="A229" s="122"/>
      <c r="B229" s="128"/>
      <c r="C229" s="106"/>
      <c r="D229" s="106"/>
      <c r="E229" s="106"/>
      <c r="F229" s="106"/>
      <c r="G229" s="106"/>
      <c r="H229" s="106"/>
      <c r="I229" s="106"/>
    </row>
    <row r="230" spans="1:9" ht="12.75">
      <c r="A230" s="122"/>
      <c r="B230" s="128"/>
      <c r="C230" s="106"/>
      <c r="D230" s="106"/>
      <c r="E230" s="106"/>
      <c r="F230" s="106"/>
      <c r="G230" s="106"/>
      <c r="H230" s="106"/>
      <c r="I230" s="106"/>
    </row>
    <row r="231" spans="1:9" ht="12.75">
      <c r="A231" s="122"/>
      <c r="B231" s="128"/>
      <c r="C231" s="106"/>
      <c r="D231" s="106"/>
      <c r="E231" s="106"/>
      <c r="F231" s="106"/>
      <c r="G231" s="106"/>
      <c r="H231" s="106"/>
      <c r="I231" s="106"/>
    </row>
    <row r="232" spans="1:9" ht="12.75">
      <c r="A232" s="122"/>
      <c r="B232" s="128"/>
      <c r="C232" s="106"/>
      <c r="D232" s="106"/>
      <c r="E232" s="106"/>
      <c r="F232" s="106"/>
      <c r="G232" s="106"/>
      <c r="H232" s="106"/>
      <c r="I232" s="106"/>
    </row>
    <row r="233" spans="1:9" ht="12.75">
      <c r="A233" s="122"/>
      <c r="B233" s="128"/>
      <c r="C233" s="106"/>
      <c r="D233" s="106"/>
      <c r="E233" s="106"/>
      <c r="F233" s="106"/>
      <c r="G233" s="106"/>
      <c r="H233" s="106"/>
      <c r="I233" s="106"/>
    </row>
    <row r="234" spans="1:9" ht="12.75">
      <c r="A234" s="122"/>
      <c r="B234" s="128"/>
      <c r="C234" s="106"/>
      <c r="D234" s="106"/>
      <c r="E234" s="106"/>
      <c r="F234" s="106"/>
      <c r="G234" s="106"/>
      <c r="H234" s="106"/>
      <c r="I234" s="106"/>
    </row>
    <row r="235" spans="1:9" ht="12.75">
      <c r="A235" s="122"/>
      <c r="B235" s="128"/>
      <c r="C235" s="106"/>
      <c r="D235" s="106"/>
      <c r="E235" s="106"/>
      <c r="F235" s="106"/>
      <c r="G235" s="106"/>
      <c r="H235" s="106"/>
      <c r="I235" s="106"/>
    </row>
    <row r="236" spans="1:9" ht="12.75">
      <c r="A236" s="122"/>
      <c r="B236" s="128"/>
      <c r="C236" s="106"/>
      <c r="D236" s="106"/>
      <c r="E236" s="106"/>
      <c r="F236" s="106"/>
      <c r="G236" s="106"/>
      <c r="H236" s="106"/>
      <c r="I236" s="106"/>
    </row>
    <row r="237" spans="1:9" ht="12.75">
      <c r="A237" s="122"/>
      <c r="B237" s="128"/>
      <c r="C237" s="106"/>
      <c r="D237" s="106"/>
      <c r="E237" s="106"/>
      <c r="F237" s="106"/>
      <c r="G237" s="106"/>
      <c r="H237" s="106"/>
      <c r="I237" s="106"/>
    </row>
    <row r="238" spans="1:9" ht="12.75">
      <c r="A238" s="122"/>
      <c r="B238" s="128"/>
      <c r="C238" s="106"/>
      <c r="D238" s="106"/>
      <c r="E238" s="106"/>
      <c r="F238" s="106"/>
      <c r="G238" s="106"/>
      <c r="H238" s="106"/>
      <c r="I238" s="106"/>
    </row>
    <row r="239" spans="1:9" ht="12.75">
      <c r="A239" s="122"/>
      <c r="B239" s="128"/>
      <c r="C239" s="106"/>
      <c r="D239" s="106"/>
      <c r="E239" s="106"/>
      <c r="F239" s="106"/>
      <c r="G239" s="106"/>
      <c r="H239" s="106"/>
      <c r="I239" s="106"/>
    </row>
    <row r="240" spans="1:9" ht="12.75">
      <c r="A240" s="122"/>
      <c r="B240" s="128"/>
      <c r="C240" s="106"/>
      <c r="D240" s="106"/>
      <c r="E240" s="106"/>
      <c r="F240" s="106"/>
      <c r="G240" s="106"/>
      <c r="H240" s="106"/>
      <c r="I240" s="106"/>
    </row>
    <row r="241" spans="1:9" ht="12.75">
      <c r="A241" s="122"/>
      <c r="B241" s="128"/>
      <c r="C241" s="106"/>
      <c r="D241" s="106"/>
      <c r="E241" s="106"/>
      <c r="F241" s="106"/>
      <c r="G241" s="106"/>
      <c r="H241" s="106"/>
      <c r="I241" s="106"/>
    </row>
    <row r="242" spans="1:9" ht="12.75">
      <c r="A242" s="122"/>
      <c r="B242" s="128"/>
      <c r="C242" s="106"/>
      <c r="D242" s="106"/>
      <c r="E242" s="106"/>
      <c r="F242" s="106"/>
      <c r="G242" s="106"/>
      <c r="H242" s="106"/>
      <c r="I242" s="106"/>
    </row>
    <row r="243" spans="1:9" ht="12.75">
      <c r="A243" s="122"/>
      <c r="B243" s="128"/>
      <c r="C243" s="106"/>
      <c r="D243" s="106"/>
      <c r="E243" s="106"/>
      <c r="F243" s="106"/>
      <c r="G243" s="106"/>
      <c r="H243" s="106"/>
      <c r="I243" s="106"/>
    </row>
    <row r="244" spans="1:9" ht="12.75">
      <c r="A244" s="122"/>
      <c r="B244" s="128"/>
      <c r="C244" s="106"/>
      <c r="D244" s="106"/>
      <c r="E244" s="106"/>
      <c r="F244" s="106"/>
      <c r="G244" s="106"/>
      <c r="H244" s="106"/>
      <c r="I244" s="106"/>
    </row>
    <row r="245" spans="1:9" ht="12.75">
      <c r="A245" s="122"/>
      <c r="B245" s="128"/>
      <c r="C245" s="106"/>
      <c r="D245" s="106"/>
      <c r="E245" s="106"/>
      <c r="F245" s="106"/>
      <c r="G245" s="106"/>
      <c r="H245" s="106"/>
      <c r="I245" s="106"/>
    </row>
    <row r="246" spans="1:9" ht="12.75">
      <c r="A246" s="122"/>
      <c r="B246" s="128"/>
      <c r="C246" s="106"/>
      <c r="D246" s="106"/>
      <c r="E246" s="106"/>
      <c r="F246" s="106"/>
      <c r="G246" s="106"/>
      <c r="H246" s="106"/>
      <c r="I246" s="106"/>
    </row>
    <row r="247" spans="1:9" ht="12.75">
      <c r="A247" s="122"/>
      <c r="B247" s="128"/>
      <c r="C247" s="106"/>
      <c r="D247" s="106"/>
      <c r="E247" s="106"/>
      <c r="F247" s="106"/>
      <c r="G247" s="106"/>
      <c r="H247" s="106"/>
      <c r="I247" s="106"/>
    </row>
    <row r="248" spans="1:9" ht="12.75">
      <c r="A248" s="122"/>
      <c r="B248" s="128"/>
      <c r="C248" s="106"/>
      <c r="D248" s="106"/>
      <c r="E248" s="106"/>
      <c r="F248" s="106"/>
      <c r="G248" s="106"/>
      <c r="H248" s="106"/>
      <c r="I248" s="106"/>
    </row>
    <row r="249" spans="1:9" ht="12.75">
      <c r="A249" s="122"/>
      <c r="B249" s="128"/>
      <c r="C249" s="106"/>
      <c r="D249" s="106"/>
      <c r="E249" s="106"/>
      <c r="F249" s="106"/>
      <c r="G249" s="106"/>
      <c r="H249" s="106"/>
      <c r="I249" s="106"/>
    </row>
    <row r="250" spans="1:9" ht="12.75">
      <c r="A250" s="122"/>
      <c r="B250" s="128"/>
      <c r="C250" s="106"/>
      <c r="D250" s="106"/>
      <c r="E250" s="106"/>
      <c r="F250" s="106"/>
      <c r="G250" s="106"/>
      <c r="H250" s="106"/>
      <c r="I250" s="106"/>
    </row>
    <row r="251" spans="1:9" ht="12.75">
      <c r="A251" s="122"/>
      <c r="B251" s="128"/>
      <c r="C251" s="106"/>
      <c r="D251" s="106"/>
      <c r="E251" s="106"/>
      <c r="F251" s="106"/>
      <c r="G251" s="106"/>
      <c r="H251" s="106"/>
      <c r="I251" s="106"/>
    </row>
    <row r="252" spans="1:9" ht="12.75">
      <c r="A252" s="122"/>
      <c r="B252" s="128"/>
      <c r="C252" s="106"/>
      <c r="D252" s="106"/>
      <c r="E252" s="106"/>
      <c r="F252" s="106"/>
      <c r="G252" s="106"/>
      <c r="H252" s="106"/>
      <c r="I252" s="106"/>
    </row>
    <row r="253" spans="1:9" ht="12.75">
      <c r="A253" s="122"/>
      <c r="B253" s="128"/>
      <c r="C253" s="106"/>
      <c r="D253" s="106"/>
      <c r="E253" s="106"/>
      <c r="F253" s="106"/>
      <c r="G253" s="106"/>
      <c r="H253" s="106"/>
      <c r="I253" s="106"/>
    </row>
    <row r="254" spans="1:9" ht="12.75">
      <c r="A254" s="122"/>
      <c r="B254" s="128"/>
      <c r="C254" s="106"/>
      <c r="D254" s="106"/>
      <c r="E254" s="106"/>
      <c r="F254" s="106"/>
      <c r="G254" s="106"/>
      <c r="H254" s="106"/>
      <c r="I254" s="106"/>
    </row>
    <row r="255" spans="1:9" ht="12.75">
      <c r="A255" s="122"/>
      <c r="B255" s="128"/>
      <c r="C255" s="106"/>
      <c r="D255" s="106"/>
      <c r="E255" s="106"/>
      <c r="F255" s="106"/>
      <c r="G255" s="106"/>
      <c r="H255" s="106"/>
      <c r="I255" s="106"/>
    </row>
    <row r="256" spans="1:9" ht="12.75">
      <c r="A256" s="122"/>
      <c r="B256" s="128"/>
      <c r="C256" s="106"/>
      <c r="D256" s="106"/>
      <c r="E256" s="106"/>
      <c r="F256" s="106"/>
      <c r="G256" s="106"/>
      <c r="H256" s="106"/>
      <c r="I256" s="106"/>
    </row>
    <row r="257" spans="1:9" ht="12.75">
      <c r="A257" s="122"/>
      <c r="B257" s="128"/>
      <c r="C257" s="106"/>
      <c r="D257" s="106"/>
      <c r="E257" s="106"/>
      <c r="F257" s="106"/>
      <c r="G257" s="106"/>
      <c r="H257" s="106"/>
      <c r="I257" s="106"/>
    </row>
    <row r="258" spans="1:9" ht="12.75">
      <c r="A258" s="122"/>
      <c r="B258" s="128"/>
      <c r="C258" s="106"/>
      <c r="D258" s="106"/>
      <c r="E258" s="106"/>
      <c r="F258" s="106"/>
      <c r="G258" s="106"/>
      <c r="H258" s="106"/>
      <c r="I258" s="106"/>
    </row>
    <row r="259" spans="1:9" ht="12.75">
      <c r="A259" s="122"/>
      <c r="B259" s="128"/>
      <c r="C259" s="106"/>
      <c r="D259" s="106"/>
      <c r="E259" s="106"/>
      <c r="F259" s="106"/>
      <c r="G259" s="106"/>
      <c r="H259" s="106"/>
      <c r="I259" s="106"/>
    </row>
    <row r="260" spans="1:9" ht="12.75">
      <c r="A260" s="122"/>
      <c r="B260" s="128"/>
      <c r="C260" s="106"/>
      <c r="D260" s="106"/>
      <c r="E260" s="106"/>
      <c r="F260" s="106"/>
      <c r="G260" s="106"/>
      <c r="H260" s="106"/>
      <c r="I260" s="106"/>
    </row>
    <row r="261" spans="1:9" ht="12.75">
      <c r="A261" s="122"/>
      <c r="B261" s="128"/>
      <c r="C261" s="106"/>
      <c r="D261" s="106"/>
      <c r="E261" s="106"/>
      <c r="F261" s="106"/>
      <c r="G261" s="106"/>
      <c r="H261" s="106"/>
      <c r="I261" s="106"/>
    </row>
    <row r="262" spans="1:9" ht="12.75">
      <c r="A262" s="122"/>
      <c r="B262" s="128"/>
      <c r="C262" s="106"/>
      <c r="D262" s="106"/>
      <c r="E262" s="106"/>
      <c r="F262" s="106"/>
      <c r="G262" s="106"/>
      <c r="H262" s="106"/>
      <c r="I262" s="106"/>
    </row>
    <row r="263" spans="1:9" ht="12.75">
      <c r="A263" s="122"/>
      <c r="B263" s="128"/>
      <c r="C263" s="106"/>
      <c r="D263" s="106"/>
      <c r="E263" s="106"/>
      <c r="F263" s="106"/>
      <c r="G263" s="106"/>
      <c r="H263" s="106"/>
      <c r="I263" s="106"/>
    </row>
    <row r="264" spans="1:9" ht="12.75">
      <c r="A264" s="122"/>
      <c r="B264" s="128"/>
      <c r="C264" s="106"/>
      <c r="D264" s="106"/>
      <c r="E264" s="106"/>
      <c r="F264" s="106"/>
      <c r="G264" s="106"/>
      <c r="H264" s="106"/>
      <c r="I264" s="106"/>
    </row>
    <row r="265" spans="1:9" ht="12.75">
      <c r="A265" s="122"/>
      <c r="B265" s="128"/>
      <c r="C265" s="106"/>
      <c r="D265" s="106"/>
      <c r="E265" s="106"/>
      <c r="F265" s="106"/>
      <c r="G265" s="106"/>
      <c r="H265" s="106"/>
      <c r="I265" s="106"/>
    </row>
    <row r="266" spans="1:9" ht="12.75">
      <c r="A266" s="122"/>
      <c r="B266" s="128"/>
      <c r="C266" s="106"/>
      <c r="D266" s="106"/>
      <c r="E266" s="106"/>
      <c r="F266" s="106"/>
      <c r="G266" s="106"/>
      <c r="H266" s="106"/>
      <c r="I266" s="106"/>
    </row>
    <row r="267" spans="1:9" ht="12.75">
      <c r="A267" s="122"/>
      <c r="B267" s="128"/>
      <c r="C267" s="106"/>
      <c r="D267" s="106"/>
      <c r="E267" s="106"/>
      <c r="F267" s="106"/>
      <c r="G267" s="106"/>
      <c r="H267" s="106"/>
      <c r="I267" s="106"/>
    </row>
    <row r="268" spans="1:9" ht="12.75">
      <c r="A268" s="122"/>
      <c r="B268" s="128"/>
      <c r="C268" s="106"/>
      <c r="D268" s="106"/>
      <c r="E268" s="106"/>
      <c r="F268" s="106"/>
      <c r="G268" s="106"/>
      <c r="H268" s="106"/>
      <c r="I268" s="106"/>
    </row>
    <row r="269" spans="1:9" ht="12.75">
      <c r="A269" s="122"/>
      <c r="B269" s="128"/>
      <c r="C269" s="106"/>
      <c r="D269" s="106"/>
      <c r="E269" s="106"/>
      <c r="F269" s="106"/>
      <c r="G269" s="106"/>
      <c r="H269" s="106"/>
      <c r="I269" s="106"/>
    </row>
    <row r="270" spans="1:9" ht="12.75">
      <c r="A270" s="122"/>
      <c r="B270" s="128"/>
      <c r="C270" s="106"/>
      <c r="D270" s="106"/>
      <c r="E270" s="106"/>
      <c r="F270" s="106"/>
      <c r="G270" s="106"/>
      <c r="H270" s="106"/>
      <c r="I270" s="106"/>
    </row>
    <row r="271" spans="1:9" ht="12.75">
      <c r="A271" s="122"/>
      <c r="B271" s="128"/>
      <c r="C271" s="106"/>
      <c r="D271" s="106"/>
      <c r="E271" s="106"/>
      <c r="F271" s="106"/>
      <c r="G271" s="106"/>
      <c r="H271" s="106"/>
      <c r="I271" s="106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6" customWidth="1"/>
    <col min="2" max="2" width="4.28125" style="106" customWidth="1"/>
    <col min="3" max="3" width="23.421875" style="106" customWidth="1"/>
    <col min="4" max="7" width="6.7109375" style="106" customWidth="1"/>
    <col min="8" max="8" width="10.8515625" style="106" customWidth="1"/>
    <col min="9" max="10" width="9.140625" style="106" customWidth="1"/>
  </cols>
  <sheetData>
    <row r="1" spans="1:8" ht="12.75" customHeight="1">
      <c r="A1" s="144"/>
      <c r="B1" s="143"/>
      <c r="C1" s="143"/>
      <c r="D1" s="143"/>
      <c r="F1" s="143"/>
      <c r="G1" s="143"/>
      <c r="H1" s="143"/>
    </row>
    <row r="2" spans="1:8" ht="15.75">
      <c r="A2" s="105"/>
      <c r="B2" s="105"/>
      <c r="C2" s="105"/>
      <c r="D2" s="108" t="str">
        <f>Startlist!$F2</f>
        <v>30. Tallinna Rally 2013</v>
      </c>
      <c r="F2" s="105"/>
      <c r="G2" s="105"/>
      <c r="H2" s="105"/>
    </row>
    <row r="3" spans="1:8" ht="15">
      <c r="A3" s="105"/>
      <c r="B3" s="105"/>
      <c r="C3" s="105"/>
      <c r="D3" s="107" t="str">
        <f>Startlist!$F3</f>
        <v>MAY 10 - 11, 2013</v>
      </c>
      <c r="F3" s="105"/>
      <c r="G3" s="105"/>
      <c r="H3" s="105"/>
    </row>
    <row r="4" spans="1:8" ht="15">
      <c r="A4" s="105"/>
      <c r="B4" s="105"/>
      <c r="C4" s="105"/>
      <c r="D4" s="107" t="str">
        <f>Startlist!$F4</f>
        <v>Harjumaa</v>
      </c>
      <c r="F4" s="105"/>
      <c r="G4" s="105"/>
      <c r="H4" s="105"/>
    </row>
    <row r="5" spans="1:8" ht="15">
      <c r="A5" s="226" t="s">
        <v>1007</v>
      </c>
      <c r="B5" s="105"/>
      <c r="C5" s="105"/>
      <c r="D5" s="105"/>
      <c r="E5" s="105"/>
      <c r="F5" s="105"/>
      <c r="G5" s="105"/>
      <c r="H5" s="105"/>
    </row>
    <row r="6" spans="1:8" ht="12.75">
      <c r="A6" s="85" t="s">
        <v>652</v>
      </c>
      <c r="B6" s="77" t="s">
        <v>653</v>
      </c>
      <c r="C6" s="78" t="s">
        <v>654</v>
      </c>
      <c r="D6" s="258" t="s">
        <v>690</v>
      </c>
      <c r="E6" s="259"/>
      <c r="F6" s="260"/>
      <c r="G6" s="76" t="s">
        <v>662</v>
      </c>
      <c r="H6" s="76" t="s">
        <v>677</v>
      </c>
    </row>
    <row r="7" spans="1:8" ht="12.75">
      <c r="A7" s="84" t="s">
        <v>679</v>
      </c>
      <c r="B7" s="79"/>
      <c r="C7" s="80" t="s">
        <v>650</v>
      </c>
      <c r="D7" s="81" t="s">
        <v>655</v>
      </c>
      <c r="E7" s="110" t="s">
        <v>656</v>
      </c>
      <c r="F7" s="82">
        <v>3</v>
      </c>
      <c r="G7" s="83"/>
      <c r="H7" s="84" t="s">
        <v>678</v>
      </c>
    </row>
    <row r="8" spans="1:9" ht="12.75">
      <c r="A8" s="155" t="s">
        <v>1108</v>
      </c>
      <c r="B8" s="168">
        <v>2</v>
      </c>
      <c r="C8" s="157" t="s">
        <v>1109</v>
      </c>
      <c r="D8" s="158" t="s">
        <v>1110</v>
      </c>
      <c r="E8" s="159" t="s">
        <v>1111</v>
      </c>
      <c r="F8" s="160" t="s">
        <v>1112</v>
      </c>
      <c r="G8" s="149"/>
      <c r="H8" s="150" t="s">
        <v>1113</v>
      </c>
      <c r="I8" s="124"/>
    </row>
    <row r="9" spans="1:9" ht="12.75">
      <c r="A9" s="151" t="s">
        <v>685</v>
      </c>
      <c r="B9" s="161"/>
      <c r="C9" s="162" t="s">
        <v>703</v>
      </c>
      <c r="D9" s="163" t="s">
        <v>1114</v>
      </c>
      <c r="E9" s="164" t="s">
        <v>1115</v>
      </c>
      <c r="F9" s="165" t="s">
        <v>1114</v>
      </c>
      <c r="G9" s="166"/>
      <c r="H9" s="167" t="s">
        <v>1116</v>
      </c>
      <c r="I9" s="124"/>
    </row>
    <row r="10" spans="1:9" ht="12.75">
      <c r="A10" s="155" t="s">
        <v>1117</v>
      </c>
      <c r="B10" s="156">
        <v>1</v>
      </c>
      <c r="C10" s="157" t="s">
        <v>1118</v>
      </c>
      <c r="D10" s="158" t="s">
        <v>1119</v>
      </c>
      <c r="E10" s="159" t="s">
        <v>1120</v>
      </c>
      <c r="F10" s="160" t="s">
        <v>1121</v>
      </c>
      <c r="G10" s="149"/>
      <c r="H10" s="150" t="s">
        <v>1122</v>
      </c>
      <c r="I10" s="124"/>
    </row>
    <row r="11" spans="1:9" ht="12.75">
      <c r="A11" s="151" t="s">
        <v>684</v>
      </c>
      <c r="B11" s="161"/>
      <c r="C11" s="162" t="s">
        <v>761</v>
      </c>
      <c r="D11" s="163" t="s">
        <v>1123</v>
      </c>
      <c r="E11" s="164" t="s">
        <v>1114</v>
      </c>
      <c r="F11" s="165" t="s">
        <v>1284</v>
      </c>
      <c r="G11" s="166"/>
      <c r="H11" s="167" t="s">
        <v>1125</v>
      </c>
      <c r="I11" s="124"/>
    </row>
    <row r="12" spans="1:9" ht="12.75">
      <c r="A12" s="155" t="s">
        <v>1126</v>
      </c>
      <c r="B12" s="156">
        <v>4</v>
      </c>
      <c r="C12" s="157" t="s">
        <v>1127</v>
      </c>
      <c r="D12" s="158" t="s">
        <v>1128</v>
      </c>
      <c r="E12" s="159" t="s">
        <v>1129</v>
      </c>
      <c r="F12" s="160" t="s">
        <v>1130</v>
      </c>
      <c r="G12" s="149"/>
      <c r="H12" s="150" t="s">
        <v>1131</v>
      </c>
      <c r="I12" s="124"/>
    </row>
    <row r="13" spans="1:9" ht="12.75">
      <c r="A13" s="151" t="s">
        <v>684</v>
      </c>
      <c r="B13" s="161"/>
      <c r="C13" s="162" t="s">
        <v>698</v>
      </c>
      <c r="D13" s="163" t="s">
        <v>1124</v>
      </c>
      <c r="E13" s="164" t="s">
        <v>1124</v>
      </c>
      <c r="F13" s="165" t="s">
        <v>1115</v>
      </c>
      <c r="G13" s="166"/>
      <c r="H13" s="167" t="s">
        <v>1132</v>
      </c>
      <c r="I13" s="124"/>
    </row>
    <row r="14" spans="1:9" ht="12.75">
      <c r="A14" s="155" t="s">
        <v>1133</v>
      </c>
      <c r="B14" s="156">
        <v>7</v>
      </c>
      <c r="C14" s="157" t="s">
        <v>1149</v>
      </c>
      <c r="D14" s="158" t="s">
        <v>1235</v>
      </c>
      <c r="E14" s="159" t="s">
        <v>1129</v>
      </c>
      <c r="F14" s="160" t="s">
        <v>1236</v>
      </c>
      <c r="G14" s="149"/>
      <c r="H14" s="150" t="s">
        <v>1237</v>
      </c>
      <c r="I14" s="124"/>
    </row>
    <row r="15" spans="1:9" ht="12.75">
      <c r="A15" s="151" t="s">
        <v>684</v>
      </c>
      <c r="B15" s="161"/>
      <c r="C15" s="162" t="s">
        <v>698</v>
      </c>
      <c r="D15" s="163" t="s">
        <v>1234</v>
      </c>
      <c r="E15" s="164" t="s">
        <v>1124</v>
      </c>
      <c r="F15" s="165" t="s">
        <v>1239</v>
      </c>
      <c r="G15" s="166"/>
      <c r="H15" s="167" t="s">
        <v>1238</v>
      </c>
      <c r="I15" s="124"/>
    </row>
    <row r="16" spans="1:9" ht="12.75">
      <c r="A16" s="155" t="s">
        <v>1141</v>
      </c>
      <c r="B16" s="156">
        <v>3</v>
      </c>
      <c r="C16" s="157" t="s">
        <v>1134</v>
      </c>
      <c r="D16" s="158" t="s">
        <v>1135</v>
      </c>
      <c r="E16" s="159" t="s">
        <v>1136</v>
      </c>
      <c r="F16" s="160" t="s">
        <v>1137</v>
      </c>
      <c r="G16" s="149"/>
      <c r="H16" s="150" t="s">
        <v>1138</v>
      </c>
      <c r="I16" s="124"/>
    </row>
    <row r="17" spans="1:9" ht="12.75">
      <c r="A17" s="151" t="s">
        <v>684</v>
      </c>
      <c r="B17" s="161"/>
      <c r="C17" s="162" t="s">
        <v>699</v>
      </c>
      <c r="D17" s="163" t="s">
        <v>1115</v>
      </c>
      <c r="E17" s="164" t="s">
        <v>1123</v>
      </c>
      <c r="F17" s="165" t="s">
        <v>1388</v>
      </c>
      <c r="G17" s="166"/>
      <c r="H17" s="167" t="s">
        <v>1140</v>
      </c>
      <c r="I17" s="124"/>
    </row>
    <row r="18" spans="1:9" ht="12.75">
      <c r="A18" s="155" t="s">
        <v>1240</v>
      </c>
      <c r="B18" s="156">
        <v>6</v>
      </c>
      <c r="C18" s="157" t="s">
        <v>1142</v>
      </c>
      <c r="D18" s="158" t="s">
        <v>1143</v>
      </c>
      <c r="E18" s="159" t="s">
        <v>1144</v>
      </c>
      <c r="F18" s="160" t="s">
        <v>1145</v>
      </c>
      <c r="G18" s="149"/>
      <c r="H18" s="150" t="s">
        <v>1146</v>
      </c>
      <c r="I18" s="124"/>
    </row>
    <row r="19" spans="1:9" ht="12.75">
      <c r="A19" s="151" t="s">
        <v>684</v>
      </c>
      <c r="B19" s="161"/>
      <c r="C19" s="162" t="s">
        <v>699</v>
      </c>
      <c r="D19" s="163" t="s">
        <v>1239</v>
      </c>
      <c r="E19" s="164" t="s">
        <v>1249</v>
      </c>
      <c r="F19" s="165" t="s">
        <v>1124</v>
      </c>
      <c r="G19" s="166"/>
      <c r="H19" s="167" t="s">
        <v>1147</v>
      </c>
      <c r="I19" s="124"/>
    </row>
    <row r="20" spans="1:9" ht="12.75">
      <c r="A20" s="155" t="s">
        <v>1241</v>
      </c>
      <c r="B20" s="156">
        <v>8</v>
      </c>
      <c r="C20" s="157" t="s">
        <v>1150</v>
      </c>
      <c r="D20" s="158" t="s">
        <v>1245</v>
      </c>
      <c r="E20" s="159" t="s">
        <v>1243</v>
      </c>
      <c r="F20" s="160" t="s">
        <v>1244</v>
      </c>
      <c r="G20" s="149"/>
      <c r="H20" s="150" t="s">
        <v>1246</v>
      </c>
      <c r="I20" s="124"/>
    </row>
    <row r="21" spans="1:9" ht="12.75">
      <c r="A21" s="151" t="s">
        <v>684</v>
      </c>
      <c r="B21" s="161"/>
      <c r="C21" s="162" t="s">
        <v>699</v>
      </c>
      <c r="D21" s="163" t="s">
        <v>1329</v>
      </c>
      <c r="E21" s="164" t="s">
        <v>1250</v>
      </c>
      <c r="F21" s="165" t="s">
        <v>1234</v>
      </c>
      <c r="G21" s="166"/>
      <c r="H21" s="167" t="s">
        <v>1247</v>
      </c>
      <c r="I21" s="124"/>
    </row>
    <row r="22" spans="1:9" ht="12.75">
      <c r="A22" s="155" t="s">
        <v>1251</v>
      </c>
      <c r="B22" s="156">
        <v>11</v>
      </c>
      <c r="C22" s="157" t="s">
        <v>1153</v>
      </c>
      <c r="D22" s="158" t="s">
        <v>1252</v>
      </c>
      <c r="E22" s="159" t="s">
        <v>1253</v>
      </c>
      <c r="F22" s="160" t="s">
        <v>1254</v>
      </c>
      <c r="G22" s="149"/>
      <c r="H22" s="150" t="s">
        <v>1255</v>
      </c>
      <c r="I22" s="124"/>
    </row>
    <row r="23" spans="1:9" ht="12.75">
      <c r="A23" s="151" t="s">
        <v>684</v>
      </c>
      <c r="B23" s="161"/>
      <c r="C23" s="162" t="s">
        <v>699</v>
      </c>
      <c r="D23" s="163" t="s">
        <v>1139</v>
      </c>
      <c r="E23" s="164" t="s">
        <v>1256</v>
      </c>
      <c r="F23" s="165" t="s">
        <v>1377</v>
      </c>
      <c r="G23" s="166"/>
      <c r="H23" s="167" t="s">
        <v>1257</v>
      </c>
      <c r="I23" s="124"/>
    </row>
    <row r="24" spans="1:9" ht="12.75">
      <c r="A24" s="155" t="s">
        <v>1258</v>
      </c>
      <c r="B24" s="156">
        <v>15</v>
      </c>
      <c r="C24" s="157" t="s">
        <v>1156</v>
      </c>
      <c r="D24" s="158" t="s">
        <v>1259</v>
      </c>
      <c r="E24" s="159" t="s">
        <v>1260</v>
      </c>
      <c r="F24" s="160" t="s">
        <v>1261</v>
      </c>
      <c r="G24" s="149"/>
      <c r="H24" s="150" t="s">
        <v>1262</v>
      </c>
      <c r="I24" s="124"/>
    </row>
    <row r="25" spans="1:9" ht="12.75">
      <c r="A25" s="151" t="s">
        <v>684</v>
      </c>
      <c r="B25" s="161"/>
      <c r="C25" s="162" t="s">
        <v>699</v>
      </c>
      <c r="D25" s="163" t="s">
        <v>1285</v>
      </c>
      <c r="E25" s="164" t="s">
        <v>1263</v>
      </c>
      <c r="F25" s="165" t="s">
        <v>1139</v>
      </c>
      <c r="G25" s="166"/>
      <c r="H25" s="167" t="s">
        <v>1264</v>
      </c>
      <c r="I25" s="124"/>
    </row>
    <row r="26" spans="1:9" ht="12.75">
      <c r="A26" s="155" t="s">
        <v>1265</v>
      </c>
      <c r="B26" s="156">
        <v>12</v>
      </c>
      <c r="C26" s="157" t="s">
        <v>1154</v>
      </c>
      <c r="D26" s="158" t="s">
        <v>1266</v>
      </c>
      <c r="E26" s="159" t="s">
        <v>1267</v>
      </c>
      <c r="F26" s="160" t="s">
        <v>1268</v>
      </c>
      <c r="G26" s="149"/>
      <c r="H26" s="150" t="s">
        <v>1269</v>
      </c>
      <c r="I26" s="124"/>
    </row>
    <row r="27" spans="1:9" ht="12.75">
      <c r="A27" s="151" t="s">
        <v>587</v>
      </c>
      <c r="B27" s="161"/>
      <c r="C27" s="162" t="s">
        <v>819</v>
      </c>
      <c r="D27" s="163" t="s">
        <v>1282</v>
      </c>
      <c r="E27" s="164" t="s">
        <v>1298</v>
      </c>
      <c r="F27" s="165" t="s">
        <v>1378</v>
      </c>
      <c r="G27" s="166"/>
      <c r="H27" s="167" t="s">
        <v>1271</v>
      </c>
      <c r="I27" s="124"/>
    </row>
    <row r="28" spans="1:9" ht="12.75">
      <c r="A28" s="155" t="s">
        <v>1287</v>
      </c>
      <c r="B28" s="156">
        <v>20</v>
      </c>
      <c r="C28" s="157" t="s">
        <v>1161</v>
      </c>
      <c r="D28" s="158" t="s">
        <v>1288</v>
      </c>
      <c r="E28" s="159" t="s">
        <v>1289</v>
      </c>
      <c r="F28" s="160" t="s">
        <v>1290</v>
      </c>
      <c r="G28" s="149"/>
      <c r="H28" s="150" t="s">
        <v>1291</v>
      </c>
      <c r="I28" s="124"/>
    </row>
    <row r="29" spans="1:9" ht="12.75">
      <c r="A29" s="151" t="s">
        <v>687</v>
      </c>
      <c r="B29" s="161"/>
      <c r="C29" s="162" t="s">
        <v>772</v>
      </c>
      <c r="D29" s="163" t="s">
        <v>1303</v>
      </c>
      <c r="E29" s="164" t="s">
        <v>1304</v>
      </c>
      <c r="F29" s="165" t="s">
        <v>1286</v>
      </c>
      <c r="G29" s="166"/>
      <c r="H29" s="167" t="s">
        <v>1293</v>
      </c>
      <c r="I29" s="124"/>
    </row>
    <row r="30" spans="1:9" ht="12.75">
      <c r="A30" s="155" t="s">
        <v>1294</v>
      </c>
      <c r="B30" s="156">
        <v>10</v>
      </c>
      <c r="C30" s="157" t="s">
        <v>1152</v>
      </c>
      <c r="D30" s="158" t="s">
        <v>1272</v>
      </c>
      <c r="E30" s="159" t="s">
        <v>1273</v>
      </c>
      <c r="F30" s="160" t="s">
        <v>1274</v>
      </c>
      <c r="G30" s="149"/>
      <c r="H30" s="150" t="s">
        <v>1275</v>
      </c>
      <c r="I30" s="124"/>
    </row>
    <row r="31" spans="1:9" ht="12.75">
      <c r="A31" s="151" t="s">
        <v>587</v>
      </c>
      <c r="B31" s="161"/>
      <c r="C31" s="162" t="s">
        <v>814</v>
      </c>
      <c r="D31" s="163" t="s">
        <v>1419</v>
      </c>
      <c r="E31" s="164" t="s">
        <v>1276</v>
      </c>
      <c r="F31" s="165" t="s">
        <v>1479</v>
      </c>
      <c r="G31" s="166"/>
      <c r="H31" s="167" t="s">
        <v>1277</v>
      </c>
      <c r="I31" s="124"/>
    </row>
    <row r="32" spans="1:9" ht="12.75">
      <c r="A32" s="155" t="s">
        <v>1297</v>
      </c>
      <c r="B32" s="156">
        <v>14</v>
      </c>
      <c r="C32" s="157" t="s">
        <v>1155</v>
      </c>
      <c r="D32" s="158" t="s">
        <v>1278</v>
      </c>
      <c r="E32" s="159" t="s">
        <v>1279</v>
      </c>
      <c r="F32" s="160" t="s">
        <v>1280</v>
      </c>
      <c r="G32" s="149"/>
      <c r="H32" s="150" t="s">
        <v>1281</v>
      </c>
      <c r="I32" s="124"/>
    </row>
    <row r="33" spans="1:9" ht="12.75">
      <c r="A33" s="151" t="s">
        <v>587</v>
      </c>
      <c r="B33" s="161"/>
      <c r="C33" s="162" t="s">
        <v>825</v>
      </c>
      <c r="D33" s="163" t="s">
        <v>1292</v>
      </c>
      <c r="E33" s="164" t="s">
        <v>1296</v>
      </c>
      <c r="F33" s="165" t="s">
        <v>1380</v>
      </c>
      <c r="G33" s="166"/>
      <c r="H33" s="167" t="s">
        <v>1283</v>
      </c>
      <c r="I33" s="124"/>
    </row>
    <row r="34" spans="1:9" ht="12.75">
      <c r="A34" s="155" t="s">
        <v>1381</v>
      </c>
      <c r="B34" s="156">
        <v>38</v>
      </c>
      <c r="C34" s="157" t="s">
        <v>1179</v>
      </c>
      <c r="D34" s="158" t="s">
        <v>1382</v>
      </c>
      <c r="E34" s="159" t="s">
        <v>1383</v>
      </c>
      <c r="F34" s="160" t="s">
        <v>1384</v>
      </c>
      <c r="G34" s="149"/>
      <c r="H34" s="150" t="s">
        <v>1385</v>
      </c>
      <c r="I34" s="124"/>
    </row>
    <row r="35" spans="1:9" ht="12.75">
      <c r="A35" s="151" t="s">
        <v>685</v>
      </c>
      <c r="B35" s="161"/>
      <c r="C35" s="162" t="s">
        <v>792</v>
      </c>
      <c r="D35" s="163" t="s">
        <v>1298</v>
      </c>
      <c r="E35" s="164" t="s">
        <v>1395</v>
      </c>
      <c r="F35" s="165" t="s">
        <v>1270</v>
      </c>
      <c r="G35" s="166"/>
      <c r="H35" s="167" t="s">
        <v>1386</v>
      </c>
      <c r="I35" s="124"/>
    </row>
    <row r="36" spans="1:9" ht="12.75">
      <c r="A36" s="155" t="s">
        <v>1387</v>
      </c>
      <c r="B36" s="156">
        <v>29</v>
      </c>
      <c r="C36" s="157" t="s">
        <v>1170</v>
      </c>
      <c r="D36" s="158" t="s">
        <v>1331</v>
      </c>
      <c r="E36" s="159" t="s">
        <v>1260</v>
      </c>
      <c r="F36" s="160" t="s">
        <v>1332</v>
      </c>
      <c r="G36" s="149"/>
      <c r="H36" s="150" t="s">
        <v>1333</v>
      </c>
      <c r="I36" s="124"/>
    </row>
    <row r="37" spans="1:9" ht="12.75">
      <c r="A37" s="151" t="s">
        <v>684</v>
      </c>
      <c r="B37" s="161"/>
      <c r="C37" s="162" t="s">
        <v>699</v>
      </c>
      <c r="D37" s="163" t="s">
        <v>1687</v>
      </c>
      <c r="E37" s="164" t="s">
        <v>1263</v>
      </c>
      <c r="F37" s="165" t="s">
        <v>1437</v>
      </c>
      <c r="G37" s="166"/>
      <c r="H37" s="167" t="s">
        <v>1334</v>
      </c>
      <c r="I37" s="124"/>
    </row>
    <row r="38" spans="1:9" ht="12.75">
      <c r="A38" s="155" t="s">
        <v>1389</v>
      </c>
      <c r="B38" s="156">
        <v>32</v>
      </c>
      <c r="C38" s="157" t="s">
        <v>1173</v>
      </c>
      <c r="D38" s="158" t="s">
        <v>1390</v>
      </c>
      <c r="E38" s="159" t="s">
        <v>1391</v>
      </c>
      <c r="F38" s="160" t="s">
        <v>1392</v>
      </c>
      <c r="G38" s="149"/>
      <c r="H38" s="150" t="s">
        <v>1393</v>
      </c>
      <c r="I38" s="124"/>
    </row>
    <row r="39" spans="1:9" ht="12.75">
      <c r="A39" s="151" t="s">
        <v>685</v>
      </c>
      <c r="B39" s="161"/>
      <c r="C39" s="162" t="s">
        <v>772</v>
      </c>
      <c r="D39" s="163" t="s">
        <v>1295</v>
      </c>
      <c r="E39" s="164" t="s">
        <v>1380</v>
      </c>
      <c r="F39" s="165" t="s">
        <v>1330</v>
      </c>
      <c r="G39" s="166"/>
      <c r="H39" s="167" t="s">
        <v>1394</v>
      </c>
      <c r="I39" s="124"/>
    </row>
    <row r="40" spans="1:9" ht="12.75">
      <c r="A40" s="155" t="s">
        <v>1438</v>
      </c>
      <c r="B40" s="156">
        <v>48</v>
      </c>
      <c r="C40" s="157" t="s">
        <v>1189</v>
      </c>
      <c r="D40" s="158" t="s">
        <v>1439</v>
      </c>
      <c r="E40" s="159" t="s">
        <v>1300</v>
      </c>
      <c r="F40" s="160" t="s">
        <v>1309</v>
      </c>
      <c r="G40" s="149"/>
      <c r="H40" s="150" t="s">
        <v>1440</v>
      </c>
      <c r="I40" s="124"/>
    </row>
    <row r="41" spans="1:9" ht="12.75">
      <c r="A41" s="151" t="s">
        <v>687</v>
      </c>
      <c r="B41" s="161"/>
      <c r="C41" s="162" t="s">
        <v>772</v>
      </c>
      <c r="D41" s="163" t="s">
        <v>1688</v>
      </c>
      <c r="E41" s="164" t="s">
        <v>1311</v>
      </c>
      <c r="F41" s="165" t="s">
        <v>1311</v>
      </c>
      <c r="G41" s="166"/>
      <c r="H41" s="167" t="s">
        <v>1441</v>
      </c>
      <c r="I41" s="124"/>
    </row>
    <row r="42" spans="1:9" ht="12.75">
      <c r="A42" s="155" t="s">
        <v>1323</v>
      </c>
      <c r="B42" s="156">
        <v>17</v>
      </c>
      <c r="C42" s="157" t="s">
        <v>1158</v>
      </c>
      <c r="D42" s="158" t="s">
        <v>1299</v>
      </c>
      <c r="E42" s="159" t="s">
        <v>1300</v>
      </c>
      <c r="F42" s="160" t="s">
        <v>1301</v>
      </c>
      <c r="G42" s="149"/>
      <c r="H42" s="150" t="s">
        <v>1302</v>
      </c>
      <c r="I42" s="124"/>
    </row>
    <row r="43" spans="1:9" ht="12.75">
      <c r="A43" s="151" t="s">
        <v>686</v>
      </c>
      <c r="B43" s="161"/>
      <c r="C43" s="162" t="s">
        <v>713</v>
      </c>
      <c r="D43" s="163" t="s">
        <v>1327</v>
      </c>
      <c r="E43" s="164" t="s">
        <v>1305</v>
      </c>
      <c r="F43" s="165" t="s">
        <v>1352</v>
      </c>
      <c r="G43" s="166"/>
      <c r="H43" s="167" t="s">
        <v>1306</v>
      </c>
      <c r="I43" s="124"/>
    </row>
    <row r="44" spans="1:9" ht="12.75">
      <c r="A44" s="155" t="s">
        <v>1442</v>
      </c>
      <c r="B44" s="156">
        <v>18</v>
      </c>
      <c r="C44" s="157" t="s">
        <v>1159</v>
      </c>
      <c r="D44" s="158" t="s">
        <v>1307</v>
      </c>
      <c r="E44" s="159" t="s">
        <v>1308</v>
      </c>
      <c r="F44" s="160" t="s">
        <v>1309</v>
      </c>
      <c r="G44" s="149"/>
      <c r="H44" s="150" t="s">
        <v>1310</v>
      </c>
      <c r="I44" s="124"/>
    </row>
    <row r="45" spans="1:9" ht="12.75">
      <c r="A45" s="151" t="s">
        <v>687</v>
      </c>
      <c r="B45" s="161"/>
      <c r="C45" s="162" t="s">
        <v>698</v>
      </c>
      <c r="D45" s="163" t="s">
        <v>1395</v>
      </c>
      <c r="E45" s="164" t="s">
        <v>1339</v>
      </c>
      <c r="F45" s="165" t="s">
        <v>1311</v>
      </c>
      <c r="G45" s="166"/>
      <c r="H45" s="167" t="s">
        <v>1312</v>
      </c>
      <c r="I45" s="124"/>
    </row>
    <row r="46" spans="1:9" ht="12.75">
      <c r="A46" s="155" t="s">
        <v>1396</v>
      </c>
      <c r="B46" s="156">
        <v>22</v>
      </c>
      <c r="C46" s="157" t="s">
        <v>1163</v>
      </c>
      <c r="D46" s="158" t="s">
        <v>1335</v>
      </c>
      <c r="E46" s="159" t="s">
        <v>1336</v>
      </c>
      <c r="F46" s="160" t="s">
        <v>1337</v>
      </c>
      <c r="G46" s="149"/>
      <c r="H46" s="150" t="s">
        <v>1338</v>
      </c>
      <c r="I46" s="124"/>
    </row>
    <row r="47" spans="1:9" ht="12.75">
      <c r="A47" s="151" t="s">
        <v>587</v>
      </c>
      <c r="B47" s="161"/>
      <c r="C47" s="162" t="s">
        <v>699</v>
      </c>
      <c r="D47" s="163" t="s">
        <v>1689</v>
      </c>
      <c r="E47" s="164" t="s">
        <v>1443</v>
      </c>
      <c r="F47" s="165" t="s">
        <v>1371</v>
      </c>
      <c r="G47" s="166"/>
      <c r="H47" s="167" t="s">
        <v>1340</v>
      </c>
      <c r="I47" s="124"/>
    </row>
    <row r="48" spans="1:9" ht="12.75">
      <c r="A48" s="155" t="s">
        <v>1444</v>
      </c>
      <c r="B48" s="156">
        <v>35</v>
      </c>
      <c r="C48" s="157" t="s">
        <v>1176</v>
      </c>
      <c r="D48" s="158" t="s">
        <v>1397</v>
      </c>
      <c r="E48" s="159" t="s">
        <v>1398</v>
      </c>
      <c r="F48" s="160" t="s">
        <v>1399</v>
      </c>
      <c r="G48" s="149"/>
      <c r="H48" s="150" t="s">
        <v>1400</v>
      </c>
      <c r="I48" s="124"/>
    </row>
    <row r="49" spans="1:9" ht="12.75">
      <c r="A49" s="151" t="s">
        <v>685</v>
      </c>
      <c r="B49" s="161"/>
      <c r="C49" s="162" t="s">
        <v>772</v>
      </c>
      <c r="D49" s="163" t="s">
        <v>1503</v>
      </c>
      <c r="E49" s="164" t="s">
        <v>1419</v>
      </c>
      <c r="F49" s="165" t="s">
        <v>1402</v>
      </c>
      <c r="G49" s="166"/>
      <c r="H49" s="167" t="s">
        <v>1403</v>
      </c>
      <c r="I49" s="124"/>
    </row>
    <row r="50" spans="1:9" ht="12.75">
      <c r="A50" s="155" t="s">
        <v>1354</v>
      </c>
      <c r="B50" s="156">
        <v>19</v>
      </c>
      <c r="C50" s="157" t="s">
        <v>1160</v>
      </c>
      <c r="D50" s="158" t="s">
        <v>1313</v>
      </c>
      <c r="E50" s="159" t="s">
        <v>1314</v>
      </c>
      <c r="F50" s="160" t="s">
        <v>1315</v>
      </c>
      <c r="G50" s="149"/>
      <c r="H50" s="150" t="s">
        <v>1316</v>
      </c>
      <c r="I50" s="124"/>
    </row>
    <row r="51" spans="1:9" ht="12.75">
      <c r="A51" s="151" t="s">
        <v>688</v>
      </c>
      <c r="B51" s="161"/>
      <c r="C51" s="162" t="s">
        <v>755</v>
      </c>
      <c r="D51" s="163" t="s">
        <v>1466</v>
      </c>
      <c r="E51" s="164" t="s">
        <v>1445</v>
      </c>
      <c r="F51" s="165" t="s">
        <v>1502</v>
      </c>
      <c r="G51" s="166"/>
      <c r="H51" s="167" t="s">
        <v>1317</v>
      </c>
      <c r="I51" s="124"/>
    </row>
    <row r="52" spans="1:9" ht="12.75">
      <c r="A52" s="155" t="s">
        <v>1447</v>
      </c>
      <c r="B52" s="156">
        <v>31</v>
      </c>
      <c r="C52" s="157" t="s">
        <v>1172</v>
      </c>
      <c r="D52" s="158" t="s">
        <v>1404</v>
      </c>
      <c r="E52" s="159" t="s">
        <v>1405</v>
      </c>
      <c r="F52" s="160" t="s">
        <v>1406</v>
      </c>
      <c r="G52" s="149"/>
      <c r="H52" s="150" t="s">
        <v>1407</v>
      </c>
      <c r="I52" s="124"/>
    </row>
    <row r="53" spans="1:9" ht="12.75">
      <c r="A53" s="151" t="s">
        <v>687</v>
      </c>
      <c r="B53" s="161"/>
      <c r="C53" s="162" t="s">
        <v>763</v>
      </c>
      <c r="D53" s="163" t="s">
        <v>1690</v>
      </c>
      <c r="E53" s="164" t="s">
        <v>1401</v>
      </c>
      <c r="F53" s="165" t="s">
        <v>1401</v>
      </c>
      <c r="G53" s="166"/>
      <c r="H53" s="167" t="s">
        <v>1408</v>
      </c>
      <c r="I53" s="124"/>
    </row>
    <row r="54" spans="1:9" ht="12.75">
      <c r="A54" s="155" t="s">
        <v>1449</v>
      </c>
      <c r="B54" s="156">
        <v>21</v>
      </c>
      <c r="C54" s="157" t="s">
        <v>1162</v>
      </c>
      <c r="D54" s="158" t="s">
        <v>1341</v>
      </c>
      <c r="E54" s="159" t="s">
        <v>1342</v>
      </c>
      <c r="F54" s="160" t="s">
        <v>1343</v>
      </c>
      <c r="G54" s="149"/>
      <c r="H54" s="150" t="s">
        <v>1344</v>
      </c>
      <c r="I54" s="124"/>
    </row>
    <row r="55" spans="1:9" ht="12.75">
      <c r="A55" s="151" t="s">
        <v>672</v>
      </c>
      <c r="B55" s="161"/>
      <c r="C55" s="162" t="s">
        <v>749</v>
      </c>
      <c r="D55" s="163" t="s">
        <v>1691</v>
      </c>
      <c r="E55" s="164" t="s">
        <v>1450</v>
      </c>
      <c r="F55" s="165" t="s">
        <v>1409</v>
      </c>
      <c r="G55" s="166"/>
      <c r="H55" s="167" t="s">
        <v>1347</v>
      </c>
      <c r="I55" s="124"/>
    </row>
    <row r="56" spans="1:9" ht="12.75">
      <c r="A56" s="155" t="s">
        <v>1410</v>
      </c>
      <c r="B56" s="156">
        <v>41</v>
      </c>
      <c r="C56" s="157" t="s">
        <v>1182</v>
      </c>
      <c r="D56" s="158" t="s">
        <v>1451</v>
      </c>
      <c r="E56" s="159" t="s">
        <v>1452</v>
      </c>
      <c r="F56" s="160" t="s">
        <v>1369</v>
      </c>
      <c r="G56" s="149"/>
      <c r="H56" s="150" t="s">
        <v>1453</v>
      </c>
      <c r="I56" s="124"/>
    </row>
    <row r="57" spans="1:9" ht="12.75">
      <c r="A57" s="151" t="s">
        <v>688</v>
      </c>
      <c r="B57" s="161"/>
      <c r="C57" s="162" t="s">
        <v>755</v>
      </c>
      <c r="D57" s="163" t="s">
        <v>1379</v>
      </c>
      <c r="E57" s="164" t="s">
        <v>1454</v>
      </c>
      <c r="F57" s="165" t="s">
        <v>1450</v>
      </c>
      <c r="G57" s="166"/>
      <c r="H57" s="167" t="s">
        <v>1455</v>
      </c>
      <c r="I57" s="124"/>
    </row>
    <row r="58" spans="1:9" ht="12.75">
      <c r="A58" s="155" t="s">
        <v>1456</v>
      </c>
      <c r="B58" s="156">
        <v>16</v>
      </c>
      <c r="C58" s="157" t="s">
        <v>1157</v>
      </c>
      <c r="D58" s="158" t="s">
        <v>1318</v>
      </c>
      <c r="E58" s="159" t="s">
        <v>1319</v>
      </c>
      <c r="F58" s="160" t="s">
        <v>1320</v>
      </c>
      <c r="G58" s="149"/>
      <c r="H58" s="150" t="s">
        <v>1321</v>
      </c>
      <c r="I58" s="124"/>
    </row>
    <row r="59" spans="1:9" ht="12.75">
      <c r="A59" s="151" t="s">
        <v>684</v>
      </c>
      <c r="B59" s="161"/>
      <c r="C59" s="162" t="s">
        <v>761</v>
      </c>
      <c r="D59" s="163" t="s">
        <v>1284</v>
      </c>
      <c r="E59" s="164" t="s">
        <v>1610</v>
      </c>
      <c r="F59" s="165" t="s">
        <v>1123</v>
      </c>
      <c r="G59" s="166"/>
      <c r="H59" s="167" t="s">
        <v>1322</v>
      </c>
      <c r="I59" s="124"/>
    </row>
    <row r="60" spans="1:9" ht="12.75">
      <c r="A60" s="155" t="s">
        <v>1457</v>
      </c>
      <c r="B60" s="156">
        <v>27</v>
      </c>
      <c r="C60" s="157" t="s">
        <v>1168</v>
      </c>
      <c r="D60" s="158" t="s">
        <v>1348</v>
      </c>
      <c r="E60" s="159" t="s">
        <v>1349</v>
      </c>
      <c r="F60" s="160" t="s">
        <v>1350</v>
      </c>
      <c r="G60" s="149"/>
      <c r="H60" s="150" t="s">
        <v>1351</v>
      </c>
      <c r="I60" s="124"/>
    </row>
    <row r="61" spans="1:9" ht="12.75">
      <c r="A61" s="151" t="s">
        <v>688</v>
      </c>
      <c r="B61" s="161"/>
      <c r="C61" s="162" t="s">
        <v>755</v>
      </c>
      <c r="D61" s="163" t="s">
        <v>1692</v>
      </c>
      <c r="E61" s="164" t="s">
        <v>1361</v>
      </c>
      <c r="F61" s="165" t="s">
        <v>1480</v>
      </c>
      <c r="G61" s="166"/>
      <c r="H61" s="167" t="s">
        <v>1353</v>
      </c>
      <c r="I61" s="124"/>
    </row>
    <row r="62" spans="1:9" ht="12.75">
      <c r="A62" s="155" t="s">
        <v>1417</v>
      </c>
      <c r="B62" s="156">
        <v>33</v>
      </c>
      <c r="C62" s="157" t="s">
        <v>1174</v>
      </c>
      <c r="D62" s="158" t="s">
        <v>1280</v>
      </c>
      <c r="E62" s="159" t="s">
        <v>1412</v>
      </c>
      <c r="F62" s="160" t="s">
        <v>1413</v>
      </c>
      <c r="G62" s="149"/>
      <c r="H62" s="150" t="s">
        <v>1414</v>
      </c>
      <c r="I62" s="124"/>
    </row>
    <row r="63" spans="1:9" ht="12.75">
      <c r="A63" s="151" t="s">
        <v>686</v>
      </c>
      <c r="B63" s="161"/>
      <c r="C63" s="162" t="s">
        <v>862</v>
      </c>
      <c r="D63" s="163" t="s">
        <v>1693</v>
      </c>
      <c r="E63" s="164" t="s">
        <v>1359</v>
      </c>
      <c r="F63" s="165" t="s">
        <v>1429</v>
      </c>
      <c r="G63" s="166"/>
      <c r="H63" s="167" t="s">
        <v>1416</v>
      </c>
      <c r="I63" s="124"/>
    </row>
    <row r="64" spans="1:9" ht="12.75">
      <c r="A64" s="155" t="s">
        <v>1562</v>
      </c>
      <c r="B64" s="156">
        <v>61</v>
      </c>
      <c r="C64" s="157" t="s">
        <v>1202</v>
      </c>
      <c r="D64" s="158" t="s">
        <v>1355</v>
      </c>
      <c r="E64" s="159" t="s">
        <v>1509</v>
      </c>
      <c r="F64" s="160" t="s">
        <v>1563</v>
      </c>
      <c r="G64" s="149"/>
      <c r="H64" s="150" t="s">
        <v>1564</v>
      </c>
      <c r="I64" s="124"/>
    </row>
    <row r="65" spans="1:9" ht="12.75">
      <c r="A65" s="151" t="s">
        <v>688</v>
      </c>
      <c r="B65" s="161"/>
      <c r="C65" s="162" t="s">
        <v>755</v>
      </c>
      <c r="D65" s="163" t="s">
        <v>1361</v>
      </c>
      <c r="E65" s="164" t="s">
        <v>1561</v>
      </c>
      <c r="F65" s="165" t="s">
        <v>1501</v>
      </c>
      <c r="G65" s="166"/>
      <c r="H65" s="167" t="s">
        <v>1565</v>
      </c>
      <c r="I65" s="124"/>
    </row>
    <row r="66" spans="1:9" ht="12.75">
      <c r="A66" s="155" t="s">
        <v>1566</v>
      </c>
      <c r="B66" s="156">
        <v>98</v>
      </c>
      <c r="C66" s="157" t="s">
        <v>1184</v>
      </c>
      <c r="D66" s="158" t="s">
        <v>1320</v>
      </c>
      <c r="E66" s="159" t="s">
        <v>1398</v>
      </c>
      <c r="F66" s="160" t="s">
        <v>1458</v>
      </c>
      <c r="G66" s="149"/>
      <c r="H66" s="150" t="s">
        <v>1459</v>
      </c>
      <c r="I66" s="124"/>
    </row>
    <row r="67" spans="1:9" ht="12.75">
      <c r="A67" s="151" t="s">
        <v>687</v>
      </c>
      <c r="B67" s="161"/>
      <c r="C67" s="162" t="s">
        <v>792</v>
      </c>
      <c r="D67" s="163" t="s">
        <v>1559</v>
      </c>
      <c r="E67" s="164" t="s">
        <v>1460</v>
      </c>
      <c r="F67" s="165" t="s">
        <v>1588</v>
      </c>
      <c r="G67" s="166"/>
      <c r="H67" s="167" t="s">
        <v>1462</v>
      </c>
      <c r="I67" s="124"/>
    </row>
    <row r="68" spans="1:9" ht="12.75">
      <c r="A68" s="155" t="s">
        <v>1567</v>
      </c>
      <c r="B68" s="156">
        <v>28</v>
      </c>
      <c r="C68" s="157" t="s">
        <v>1169</v>
      </c>
      <c r="D68" s="158" t="s">
        <v>1355</v>
      </c>
      <c r="E68" s="159" t="s">
        <v>1356</v>
      </c>
      <c r="F68" s="160" t="s">
        <v>1357</v>
      </c>
      <c r="G68" s="149"/>
      <c r="H68" s="150" t="s">
        <v>1358</v>
      </c>
      <c r="I68" s="124"/>
    </row>
    <row r="69" spans="1:9" ht="12.75">
      <c r="A69" s="151" t="s">
        <v>694</v>
      </c>
      <c r="B69" s="161"/>
      <c r="C69" s="162" t="s">
        <v>717</v>
      </c>
      <c r="D69" s="163" t="s">
        <v>1361</v>
      </c>
      <c r="E69" s="164" t="s">
        <v>1415</v>
      </c>
      <c r="F69" s="165" t="s">
        <v>1435</v>
      </c>
      <c r="G69" s="166"/>
      <c r="H69" s="167" t="s">
        <v>1360</v>
      </c>
      <c r="I69" s="124"/>
    </row>
    <row r="70" spans="1:9" ht="12.75">
      <c r="A70" s="155" t="s">
        <v>1421</v>
      </c>
      <c r="B70" s="156">
        <v>24</v>
      </c>
      <c r="C70" s="157" t="s">
        <v>1165</v>
      </c>
      <c r="D70" s="158" t="s">
        <v>1272</v>
      </c>
      <c r="E70" s="159" t="s">
        <v>1324</v>
      </c>
      <c r="F70" s="160" t="s">
        <v>1325</v>
      </c>
      <c r="G70" s="149"/>
      <c r="H70" s="150" t="s">
        <v>1326</v>
      </c>
      <c r="I70" s="124"/>
    </row>
    <row r="71" spans="1:9" ht="12.75">
      <c r="A71" s="151" t="s">
        <v>694</v>
      </c>
      <c r="B71" s="161"/>
      <c r="C71" s="162" t="s">
        <v>779</v>
      </c>
      <c r="D71" s="163" t="s">
        <v>1345</v>
      </c>
      <c r="E71" s="164" t="s">
        <v>1435</v>
      </c>
      <c r="F71" s="165" t="s">
        <v>1481</v>
      </c>
      <c r="G71" s="166"/>
      <c r="H71" s="167" t="s">
        <v>1328</v>
      </c>
      <c r="I71" s="124"/>
    </row>
    <row r="72" spans="1:9" ht="12.75">
      <c r="A72" s="155" t="s">
        <v>1568</v>
      </c>
      <c r="B72" s="156">
        <v>26</v>
      </c>
      <c r="C72" s="157" t="s">
        <v>1167</v>
      </c>
      <c r="D72" s="158" t="s">
        <v>1362</v>
      </c>
      <c r="E72" s="159" t="s">
        <v>1363</v>
      </c>
      <c r="F72" s="160" t="s">
        <v>1364</v>
      </c>
      <c r="G72" s="149"/>
      <c r="H72" s="150" t="s">
        <v>1365</v>
      </c>
      <c r="I72" s="124"/>
    </row>
    <row r="73" spans="1:9" ht="12.75">
      <c r="A73" s="151" t="s">
        <v>684</v>
      </c>
      <c r="B73" s="161"/>
      <c r="C73" s="162" t="s">
        <v>699</v>
      </c>
      <c r="D73" s="163" t="s">
        <v>1611</v>
      </c>
      <c r="E73" s="164" t="s">
        <v>1569</v>
      </c>
      <c r="F73" s="165" t="s">
        <v>1463</v>
      </c>
      <c r="G73" s="166"/>
      <c r="H73" s="167" t="s">
        <v>1366</v>
      </c>
      <c r="I73" s="124"/>
    </row>
    <row r="74" spans="1:9" ht="12.75">
      <c r="A74" s="155" t="s">
        <v>1570</v>
      </c>
      <c r="B74" s="156">
        <v>45</v>
      </c>
      <c r="C74" s="157" t="s">
        <v>1186</v>
      </c>
      <c r="D74" s="158" t="s">
        <v>1242</v>
      </c>
      <c r="E74" s="159" t="s">
        <v>1464</v>
      </c>
      <c r="F74" s="160" t="s">
        <v>1315</v>
      </c>
      <c r="G74" s="149"/>
      <c r="H74" s="150" t="s">
        <v>1465</v>
      </c>
      <c r="I74" s="124"/>
    </row>
    <row r="75" spans="1:9" ht="12.75">
      <c r="A75" s="151" t="s">
        <v>686</v>
      </c>
      <c r="B75" s="161"/>
      <c r="C75" s="162" t="s">
        <v>749</v>
      </c>
      <c r="D75" s="163" t="s">
        <v>1411</v>
      </c>
      <c r="E75" s="164" t="s">
        <v>1473</v>
      </c>
      <c r="F75" s="165" t="s">
        <v>1508</v>
      </c>
      <c r="G75" s="166"/>
      <c r="H75" s="167" t="s">
        <v>1467</v>
      </c>
      <c r="I75" s="124"/>
    </row>
    <row r="76" spans="1:9" ht="12.75">
      <c r="A76" s="155" t="s">
        <v>1571</v>
      </c>
      <c r="B76" s="156">
        <v>57</v>
      </c>
      <c r="C76" s="157" t="s">
        <v>1198</v>
      </c>
      <c r="D76" s="158" t="s">
        <v>1397</v>
      </c>
      <c r="E76" s="159" t="s">
        <v>1509</v>
      </c>
      <c r="F76" s="160" t="s">
        <v>1325</v>
      </c>
      <c r="G76" s="149"/>
      <c r="H76" s="150" t="s">
        <v>1510</v>
      </c>
      <c r="I76" s="124"/>
    </row>
    <row r="77" spans="1:9" ht="12.75">
      <c r="A77" s="151" t="s">
        <v>684</v>
      </c>
      <c r="B77" s="161"/>
      <c r="C77" s="162" t="s">
        <v>698</v>
      </c>
      <c r="D77" s="163" t="s">
        <v>1694</v>
      </c>
      <c r="E77" s="164" t="s">
        <v>1511</v>
      </c>
      <c r="F77" s="165" t="s">
        <v>1512</v>
      </c>
      <c r="G77" s="166"/>
      <c r="H77" s="167" t="s">
        <v>1513</v>
      </c>
      <c r="I77" s="124"/>
    </row>
    <row r="78" spans="1:9" ht="12.75">
      <c r="A78" s="155" t="s">
        <v>1573</v>
      </c>
      <c r="B78" s="156">
        <v>58</v>
      </c>
      <c r="C78" s="157" t="s">
        <v>1199</v>
      </c>
      <c r="D78" s="158" t="s">
        <v>1404</v>
      </c>
      <c r="E78" s="159" t="s">
        <v>1514</v>
      </c>
      <c r="F78" s="160" t="s">
        <v>1515</v>
      </c>
      <c r="G78" s="149"/>
      <c r="H78" s="150" t="s">
        <v>1516</v>
      </c>
      <c r="I78" s="124"/>
    </row>
    <row r="79" spans="1:9" ht="12.75">
      <c r="A79" s="151" t="s">
        <v>684</v>
      </c>
      <c r="B79" s="161"/>
      <c r="C79" s="162" t="s">
        <v>699</v>
      </c>
      <c r="D79" s="163" t="s">
        <v>1695</v>
      </c>
      <c r="E79" s="164" t="s">
        <v>1507</v>
      </c>
      <c r="F79" s="165" t="s">
        <v>1517</v>
      </c>
      <c r="G79" s="166"/>
      <c r="H79" s="167" t="s">
        <v>1518</v>
      </c>
      <c r="I79" s="124"/>
    </row>
    <row r="80" spans="1:9" ht="12.75">
      <c r="A80" s="155" t="s">
        <v>1574</v>
      </c>
      <c r="B80" s="156">
        <v>25</v>
      </c>
      <c r="C80" s="157" t="s">
        <v>1166</v>
      </c>
      <c r="D80" s="158" t="s">
        <v>1367</v>
      </c>
      <c r="E80" s="159" t="s">
        <v>1368</v>
      </c>
      <c r="F80" s="160" t="s">
        <v>1369</v>
      </c>
      <c r="G80" s="149"/>
      <c r="H80" s="150" t="s">
        <v>1370</v>
      </c>
      <c r="I80" s="124"/>
    </row>
    <row r="81" spans="1:9" ht="12.75">
      <c r="A81" s="151" t="s">
        <v>687</v>
      </c>
      <c r="B81" s="161"/>
      <c r="C81" s="162" t="s">
        <v>792</v>
      </c>
      <c r="D81" s="163" t="s">
        <v>1696</v>
      </c>
      <c r="E81" s="164" t="s">
        <v>1575</v>
      </c>
      <c r="F81" s="165" t="s">
        <v>1519</v>
      </c>
      <c r="G81" s="166"/>
      <c r="H81" s="167" t="s">
        <v>1372</v>
      </c>
      <c r="I81" s="124"/>
    </row>
    <row r="82" spans="1:9" ht="12.75">
      <c r="A82" s="155" t="s">
        <v>1520</v>
      </c>
      <c r="B82" s="156">
        <v>40</v>
      </c>
      <c r="C82" s="157" t="s">
        <v>1181</v>
      </c>
      <c r="D82" s="158" t="s">
        <v>1468</v>
      </c>
      <c r="E82" s="159" t="s">
        <v>1469</v>
      </c>
      <c r="F82" s="160" t="s">
        <v>1470</v>
      </c>
      <c r="G82" s="149"/>
      <c r="H82" s="150" t="s">
        <v>1471</v>
      </c>
      <c r="I82" s="124"/>
    </row>
    <row r="83" spans="1:9" ht="12.75">
      <c r="A83" s="151" t="s">
        <v>688</v>
      </c>
      <c r="B83" s="161"/>
      <c r="C83" s="162" t="s">
        <v>755</v>
      </c>
      <c r="D83" s="163" t="s">
        <v>1448</v>
      </c>
      <c r="E83" s="164" t="s">
        <v>1576</v>
      </c>
      <c r="F83" s="165" t="s">
        <v>1503</v>
      </c>
      <c r="G83" s="166"/>
      <c r="H83" s="167" t="s">
        <v>1472</v>
      </c>
      <c r="I83" s="124"/>
    </row>
    <row r="84" spans="1:9" ht="12.75">
      <c r="A84" s="155" t="s">
        <v>1577</v>
      </c>
      <c r="B84" s="156">
        <v>30</v>
      </c>
      <c r="C84" s="157" t="s">
        <v>1171</v>
      </c>
      <c r="D84" s="158" t="s">
        <v>1331</v>
      </c>
      <c r="E84" s="159" t="s">
        <v>1373</v>
      </c>
      <c r="F84" s="160" t="s">
        <v>1374</v>
      </c>
      <c r="G84" s="149"/>
      <c r="H84" s="150" t="s">
        <v>1375</v>
      </c>
      <c r="I84" s="124"/>
    </row>
    <row r="85" spans="1:9" ht="12.75">
      <c r="A85" s="151" t="s">
        <v>688</v>
      </c>
      <c r="B85" s="161"/>
      <c r="C85" s="162" t="s">
        <v>755</v>
      </c>
      <c r="D85" s="163" t="s">
        <v>1352</v>
      </c>
      <c r="E85" s="164" t="s">
        <v>1505</v>
      </c>
      <c r="F85" s="165" t="s">
        <v>1420</v>
      </c>
      <c r="G85" s="166"/>
      <c r="H85" s="167" t="s">
        <v>1376</v>
      </c>
      <c r="I85" s="124"/>
    </row>
    <row r="86" spans="1:9" ht="12.75">
      <c r="A86" s="155" t="s">
        <v>1578</v>
      </c>
      <c r="B86" s="156">
        <v>49</v>
      </c>
      <c r="C86" s="157" t="s">
        <v>1190</v>
      </c>
      <c r="D86" s="158" t="s">
        <v>1474</v>
      </c>
      <c r="E86" s="159" t="s">
        <v>1475</v>
      </c>
      <c r="F86" s="160" t="s">
        <v>1476</v>
      </c>
      <c r="G86" s="149"/>
      <c r="H86" s="150" t="s">
        <v>1477</v>
      </c>
      <c r="I86" s="124"/>
    </row>
    <row r="87" spans="1:9" ht="12.75">
      <c r="A87" s="151" t="s">
        <v>684</v>
      </c>
      <c r="B87" s="161"/>
      <c r="C87" s="162" t="s">
        <v>698</v>
      </c>
      <c r="D87" s="163" t="s">
        <v>1697</v>
      </c>
      <c r="E87" s="164" t="s">
        <v>1572</v>
      </c>
      <c r="F87" s="165" t="s">
        <v>1418</v>
      </c>
      <c r="G87" s="166"/>
      <c r="H87" s="167" t="s">
        <v>1478</v>
      </c>
      <c r="I87" s="124"/>
    </row>
    <row r="88" spans="1:9" ht="12.75">
      <c r="A88" s="155" t="s">
        <v>1579</v>
      </c>
      <c r="B88" s="156">
        <v>37</v>
      </c>
      <c r="C88" s="157" t="s">
        <v>1178</v>
      </c>
      <c r="D88" s="158" t="s">
        <v>1320</v>
      </c>
      <c r="E88" s="159" t="s">
        <v>1422</v>
      </c>
      <c r="F88" s="160" t="s">
        <v>1423</v>
      </c>
      <c r="G88" s="149"/>
      <c r="H88" s="150" t="s">
        <v>1424</v>
      </c>
      <c r="I88" s="124"/>
    </row>
    <row r="89" spans="1:9" ht="12.75">
      <c r="A89" s="151" t="s">
        <v>672</v>
      </c>
      <c r="B89" s="161"/>
      <c r="C89" s="162" t="s">
        <v>749</v>
      </c>
      <c r="D89" s="163" t="s">
        <v>1698</v>
      </c>
      <c r="E89" s="164" t="s">
        <v>1481</v>
      </c>
      <c r="F89" s="165" t="s">
        <v>1486</v>
      </c>
      <c r="G89" s="166"/>
      <c r="H89" s="167" t="s">
        <v>1425</v>
      </c>
      <c r="I89" s="124"/>
    </row>
    <row r="90" spans="1:9" ht="12.75">
      <c r="A90" s="155" t="s">
        <v>1580</v>
      </c>
      <c r="B90" s="156">
        <v>39</v>
      </c>
      <c r="C90" s="157" t="s">
        <v>1180</v>
      </c>
      <c r="D90" s="158" t="s">
        <v>1130</v>
      </c>
      <c r="E90" s="159" t="s">
        <v>1426</v>
      </c>
      <c r="F90" s="160" t="s">
        <v>1427</v>
      </c>
      <c r="G90" s="149"/>
      <c r="H90" s="150" t="s">
        <v>1428</v>
      </c>
      <c r="I90" s="124"/>
    </row>
    <row r="91" spans="1:9" ht="12.75">
      <c r="A91" s="151" t="s">
        <v>672</v>
      </c>
      <c r="B91" s="161"/>
      <c r="C91" s="162" t="s">
        <v>766</v>
      </c>
      <c r="D91" s="163" t="s">
        <v>1491</v>
      </c>
      <c r="E91" s="164" t="s">
        <v>1522</v>
      </c>
      <c r="F91" s="165" t="s">
        <v>1492</v>
      </c>
      <c r="G91" s="166"/>
      <c r="H91" s="167" t="s">
        <v>1430</v>
      </c>
      <c r="I91" s="124"/>
    </row>
    <row r="92" spans="1:9" ht="12.75">
      <c r="A92" s="155" t="s">
        <v>1494</v>
      </c>
      <c r="B92" s="156">
        <v>42</v>
      </c>
      <c r="C92" s="157" t="s">
        <v>1183</v>
      </c>
      <c r="D92" s="158" t="s">
        <v>1482</v>
      </c>
      <c r="E92" s="159" t="s">
        <v>1483</v>
      </c>
      <c r="F92" s="160" t="s">
        <v>1484</v>
      </c>
      <c r="G92" s="149"/>
      <c r="H92" s="150" t="s">
        <v>1485</v>
      </c>
      <c r="I92" s="124"/>
    </row>
    <row r="93" spans="1:9" ht="12.75">
      <c r="A93" s="151" t="s">
        <v>672</v>
      </c>
      <c r="B93" s="161"/>
      <c r="C93" s="162" t="s">
        <v>778</v>
      </c>
      <c r="D93" s="163" t="s">
        <v>1522</v>
      </c>
      <c r="E93" s="164" t="s">
        <v>1487</v>
      </c>
      <c r="F93" s="165" t="s">
        <v>1553</v>
      </c>
      <c r="G93" s="166"/>
      <c r="H93" s="167" t="s">
        <v>1488</v>
      </c>
      <c r="I93" s="124"/>
    </row>
    <row r="94" spans="1:9" ht="12.75">
      <c r="A94" s="155" t="s">
        <v>1581</v>
      </c>
      <c r="B94" s="156">
        <v>44</v>
      </c>
      <c r="C94" s="157" t="s">
        <v>1185</v>
      </c>
      <c r="D94" s="158" t="s">
        <v>1474</v>
      </c>
      <c r="E94" s="159" t="s">
        <v>1489</v>
      </c>
      <c r="F94" s="160" t="s">
        <v>1315</v>
      </c>
      <c r="G94" s="149"/>
      <c r="H94" s="150" t="s">
        <v>1490</v>
      </c>
      <c r="I94" s="124"/>
    </row>
    <row r="95" spans="1:9" ht="12.75">
      <c r="A95" s="151" t="s">
        <v>694</v>
      </c>
      <c r="B95" s="161"/>
      <c r="C95" s="162" t="s">
        <v>773</v>
      </c>
      <c r="D95" s="163" t="s">
        <v>1616</v>
      </c>
      <c r="E95" s="164" t="s">
        <v>1582</v>
      </c>
      <c r="F95" s="165" t="s">
        <v>1415</v>
      </c>
      <c r="G95" s="166"/>
      <c r="H95" s="167" t="s">
        <v>1493</v>
      </c>
      <c r="I95" s="124"/>
    </row>
    <row r="96" spans="1:9" ht="12.75">
      <c r="A96" s="155" t="s">
        <v>1583</v>
      </c>
      <c r="B96" s="156">
        <v>34</v>
      </c>
      <c r="C96" s="157" t="s">
        <v>1175</v>
      </c>
      <c r="D96" s="158" t="s">
        <v>1431</v>
      </c>
      <c r="E96" s="159" t="s">
        <v>1432</v>
      </c>
      <c r="F96" s="160" t="s">
        <v>1433</v>
      </c>
      <c r="G96" s="149"/>
      <c r="H96" s="150" t="s">
        <v>1434</v>
      </c>
      <c r="I96" s="124"/>
    </row>
    <row r="97" spans="1:9" ht="12.75">
      <c r="A97" s="151" t="s">
        <v>674</v>
      </c>
      <c r="B97" s="161"/>
      <c r="C97" s="162" t="s">
        <v>760</v>
      </c>
      <c r="D97" s="163" t="s">
        <v>1499</v>
      </c>
      <c r="E97" s="164" t="s">
        <v>1524</v>
      </c>
      <c r="F97" s="165" t="s">
        <v>1504</v>
      </c>
      <c r="G97" s="166"/>
      <c r="H97" s="167" t="s">
        <v>1436</v>
      </c>
      <c r="I97" s="124"/>
    </row>
    <row r="98" spans="1:9" ht="12.75">
      <c r="A98" s="155" t="s">
        <v>1584</v>
      </c>
      <c r="B98" s="156">
        <v>51</v>
      </c>
      <c r="C98" s="157" t="s">
        <v>1192</v>
      </c>
      <c r="D98" s="158" t="s">
        <v>1525</v>
      </c>
      <c r="E98" s="159" t="s">
        <v>1526</v>
      </c>
      <c r="F98" s="160" t="s">
        <v>1527</v>
      </c>
      <c r="G98" s="149"/>
      <c r="H98" s="150" t="s">
        <v>1528</v>
      </c>
      <c r="I98" s="124"/>
    </row>
    <row r="99" spans="1:9" ht="12.75">
      <c r="A99" s="151" t="s">
        <v>687</v>
      </c>
      <c r="B99" s="161"/>
      <c r="C99" s="162" t="s">
        <v>761</v>
      </c>
      <c r="D99" s="163" t="s">
        <v>1699</v>
      </c>
      <c r="E99" s="164" t="s">
        <v>1506</v>
      </c>
      <c r="F99" s="165" t="s">
        <v>1505</v>
      </c>
      <c r="G99" s="166"/>
      <c r="H99" s="167" t="s">
        <v>1529</v>
      </c>
      <c r="I99" s="124"/>
    </row>
    <row r="100" spans="1:9" ht="12.75">
      <c r="A100" s="155" t="s">
        <v>1535</v>
      </c>
      <c r="B100" s="156">
        <v>54</v>
      </c>
      <c r="C100" s="157" t="s">
        <v>1195</v>
      </c>
      <c r="D100" s="158" t="s">
        <v>1530</v>
      </c>
      <c r="E100" s="159" t="s">
        <v>1531</v>
      </c>
      <c r="F100" s="160" t="s">
        <v>1532</v>
      </c>
      <c r="G100" s="149"/>
      <c r="H100" s="150" t="s">
        <v>1533</v>
      </c>
      <c r="I100" s="124"/>
    </row>
    <row r="101" spans="1:9" ht="12.75">
      <c r="A101" s="151" t="s">
        <v>685</v>
      </c>
      <c r="B101" s="161"/>
      <c r="C101" s="162" t="s">
        <v>761</v>
      </c>
      <c r="D101" s="163" t="s">
        <v>1700</v>
      </c>
      <c r="E101" s="164" t="s">
        <v>1539</v>
      </c>
      <c r="F101" s="165" t="s">
        <v>1701</v>
      </c>
      <c r="G101" s="166"/>
      <c r="H101" s="167" t="s">
        <v>1534</v>
      </c>
      <c r="I101" s="124"/>
    </row>
    <row r="102" spans="1:9" ht="12.75">
      <c r="A102" s="155" t="s">
        <v>1586</v>
      </c>
      <c r="B102" s="156">
        <v>50</v>
      </c>
      <c r="C102" s="157" t="s">
        <v>1191</v>
      </c>
      <c r="D102" s="158" t="s">
        <v>1290</v>
      </c>
      <c r="E102" s="159" t="s">
        <v>1536</v>
      </c>
      <c r="F102" s="160" t="s">
        <v>1537</v>
      </c>
      <c r="G102" s="149"/>
      <c r="H102" s="150" t="s">
        <v>1538</v>
      </c>
      <c r="I102" s="124"/>
    </row>
    <row r="103" spans="1:9" ht="12.75">
      <c r="A103" s="151" t="s">
        <v>672</v>
      </c>
      <c r="B103" s="161"/>
      <c r="C103" s="162" t="s">
        <v>749</v>
      </c>
      <c r="D103" s="163" t="s">
        <v>1654</v>
      </c>
      <c r="E103" s="164" t="s">
        <v>1587</v>
      </c>
      <c r="F103" s="165" t="s">
        <v>1585</v>
      </c>
      <c r="G103" s="166"/>
      <c r="H103" s="167" t="s">
        <v>1540</v>
      </c>
      <c r="I103" s="124"/>
    </row>
    <row r="104" spans="1:9" ht="12.75">
      <c r="A104" s="155" t="s">
        <v>1544</v>
      </c>
      <c r="B104" s="156">
        <v>70</v>
      </c>
      <c r="C104" s="157" t="s">
        <v>1211</v>
      </c>
      <c r="D104" s="158" t="s">
        <v>1482</v>
      </c>
      <c r="E104" s="159" t="s">
        <v>1613</v>
      </c>
      <c r="F104" s="160" t="s">
        <v>1614</v>
      </c>
      <c r="G104" s="149"/>
      <c r="H104" s="150" t="s">
        <v>1615</v>
      </c>
      <c r="I104" s="124"/>
    </row>
    <row r="105" spans="1:9" ht="12.75">
      <c r="A105" s="151" t="s">
        <v>674</v>
      </c>
      <c r="B105" s="161"/>
      <c r="C105" s="162" t="s">
        <v>766</v>
      </c>
      <c r="D105" s="163" t="s">
        <v>1522</v>
      </c>
      <c r="E105" s="164" t="s">
        <v>1616</v>
      </c>
      <c r="F105" s="165" t="s">
        <v>1702</v>
      </c>
      <c r="G105" s="166"/>
      <c r="H105" s="167" t="s">
        <v>1617</v>
      </c>
      <c r="I105" s="124"/>
    </row>
    <row r="106" spans="1:9" ht="12.75">
      <c r="A106" s="155" t="s">
        <v>1551</v>
      </c>
      <c r="B106" s="156">
        <v>68</v>
      </c>
      <c r="C106" s="157" t="s">
        <v>1209</v>
      </c>
      <c r="D106" s="158" t="s">
        <v>1451</v>
      </c>
      <c r="E106" s="159" t="s">
        <v>1618</v>
      </c>
      <c r="F106" s="160" t="s">
        <v>1619</v>
      </c>
      <c r="G106" s="149"/>
      <c r="H106" s="150" t="s">
        <v>1620</v>
      </c>
      <c r="I106" s="124"/>
    </row>
    <row r="107" spans="1:9" ht="12.75">
      <c r="A107" s="151" t="s">
        <v>686</v>
      </c>
      <c r="B107" s="161"/>
      <c r="C107" s="162" t="s">
        <v>749</v>
      </c>
      <c r="D107" s="163" t="s">
        <v>1486</v>
      </c>
      <c r="E107" s="164" t="s">
        <v>1621</v>
      </c>
      <c r="F107" s="165" t="s">
        <v>1499</v>
      </c>
      <c r="G107" s="166"/>
      <c r="H107" s="167" t="s">
        <v>1622</v>
      </c>
      <c r="I107" s="124"/>
    </row>
    <row r="108" spans="1:9" ht="12.75">
      <c r="A108" s="155" t="s">
        <v>1554</v>
      </c>
      <c r="B108" s="156">
        <v>60</v>
      </c>
      <c r="C108" s="157" t="s">
        <v>1201</v>
      </c>
      <c r="D108" s="158" t="s">
        <v>1362</v>
      </c>
      <c r="E108" s="159" t="s">
        <v>1496</v>
      </c>
      <c r="F108" s="160" t="s">
        <v>1541</v>
      </c>
      <c r="G108" s="149"/>
      <c r="H108" s="150" t="s">
        <v>1542</v>
      </c>
      <c r="I108" s="124"/>
    </row>
    <row r="109" spans="1:9" ht="12.75">
      <c r="A109" s="151" t="s">
        <v>688</v>
      </c>
      <c r="B109" s="161"/>
      <c r="C109" s="162" t="s">
        <v>755</v>
      </c>
      <c r="D109" s="163" t="s">
        <v>1461</v>
      </c>
      <c r="E109" s="164" t="s">
        <v>1588</v>
      </c>
      <c r="F109" s="165" t="s">
        <v>1703</v>
      </c>
      <c r="G109" s="166"/>
      <c r="H109" s="167" t="s">
        <v>1543</v>
      </c>
      <c r="I109" s="124"/>
    </row>
    <row r="110" spans="1:9" ht="12.75">
      <c r="A110" s="155" t="s">
        <v>1623</v>
      </c>
      <c r="B110" s="156">
        <v>55</v>
      </c>
      <c r="C110" s="157" t="s">
        <v>1196</v>
      </c>
      <c r="D110" s="158" t="s">
        <v>1545</v>
      </c>
      <c r="E110" s="159" t="s">
        <v>1546</v>
      </c>
      <c r="F110" s="160" t="s">
        <v>1547</v>
      </c>
      <c r="G110" s="149"/>
      <c r="H110" s="150" t="s">
        <v>1548</v>
      </c>
      <c r="I110" s="124"/>
    </row>
    <row r="111" spans="1:9" ht="12.75">
      <c r="A111" s="151" t="s">
        <v>674</v>
      </c>
      <c r="B111" s="161"/>
      <c r="C111" s="162" t="s">
        <v>901</v>
      </c>
      <c r="D111" s="163" t="s">
        <v>1521</v>
      </c>
      <c r="E111" s="164" t="s">
        <v>1609</v>
      </c>
      <c r="F111" s="165" t="s">
        <v>1704</v>
      </c>
      <c r="G111" s="166"/>
      <c r="H111" s="167" t="s">
        <v>1550</v>
      </c>
      <c r="I111" s="124"/>
    </row>
    <row r="112" spans="1:9" ht="12.75">
      <c r="A112" s="155" t="s">
        <v>1624</v>
      </c>
      <c r="B112" s="156">
        <v>47</v>
      </c>
      <c r="C112" s="157" t="s">
        <v>1188</v>
      </c>
      <c r="D112" s="158" t="s">
        <v>1495</v>
      </c>
      <c r="E112" s="159" t="s">
        <v>1496</v>
      </c>
      <c r="F112" s="160" t="s">
        <v>1497</v>
      </c>
      <c r="G112" s="149"/>
      <c r="H112" s="150" t="s">
        <v>1498</v>
      </c>
      <c r="I112" s="124"/>
    </row>
    <row r="113" spans="1:9" ht="12.75">
      <c r="A113" s="151" t="s">
        <v>694</v>
      </c>
      <c r="B113" s="161"/>
      <c r="C113" s="162" t="s">
        <v>779</v>
      </c>
      <c r="D113" s="163" t="s">
        <v>1705</v>
      </c>
      <c r="E113" s="164" t="s">
        <v>1589</v>
      </c>
      <c r="F113" s="165" t="s">
        <v>1552</v>
      </c>
      <c r="G113" s="166"/>
      <c r="H113" s="167" t="s">
        <v>1500</v>
      </c>
      <c r="I113" s="124"/>
    </row>
    <row r="114" spans="1:9" ht="12.75">
      <c r="A114" s="155" t="s">
        <v>1625</v>
      </c>
      <c r="B114" s="156">
        <v>71</v>
      </c>
      <c r="C114" s="157" t="s">
        <v>1212</v>
      </c>
      <c r="D114" s="158" t="s">
        <v>1626</v>
      </c>
      <c r="E114" s="159" t="s">
        <v>1627</v>
      </c>
      <c r="F114" s="160" t="s">
        <v>1541</v>
      </c>
      <c r="G114" s="149"/>
      <c r="H114" s="150" t="s">
        <v>1628</v>
      </c>
      <c r="I114" s="124"/>
    </row>
    <row r="115" spans="1:9" ht="12.75">
      <c r="A115" s="151" t="s">
        <v>674</v>
      </c>
      <c r="B115" s="161"/>
      <c r="C115" s="162" t="s">
        <v>766</v>
      </c>
      <c r="D115" s="163" t="s">
        <v>1706</v>
      </c>
      <c r="E115" s="164" t="s">
        <v>1549</v>
      </c>
      <c r="F115" s="165" t="s">
        <v>1707</v>
      </c>
      <c r="G115" s="166"/>
      <c r="H115" s="167" t="s">
        <v>1629</v>
      </c>
      <c r="I115" s="124"/>
    </row>
    <row r="116" spans="1:9" ht="12.75">
      <c r="A116" s="155" t="s">
        <v>1630</v>
      </c>
      <c r="B116" s="156">
        <v>52</v>
      </c>
      <c r="C116" s="157" t="s">
        <v>1193</v>
      </c>
      <c r="D116" s="158" t="s">
        <v>1555</v>
      </c>
      <c r="E116" s="159" t="s">
        <v>1556</v>
      </c>
      <c r="F116" s="160" t="s">
        <v>1557</v>
      </c>
      <c r="G116" s="149"/>
      <c r="H116" s="150" t="s">
        <v>1558</v>
      </c>
      <c r="I116" s="124"/>
    </row>
    <row r="117" spans="1:9" ht="12.75">
      <c r="A117" s="151" t="s">
        <v>688</v>
      </c>
      <c r="B117" s="161"/>
      <c r="C117" s="162" t="s">
        <v>895</v>
      </c>
      <c r="D117" s="163" t="s">
        <v>1708</v>
      </c>
      <c r="E117" s="164" t="s">
        <v>1631</v>
      </c>
      <c r="F117" s="165" t="s">
        <v>1709</v>
      </c>
      <c r="G117" s="166"/>
      <c r="H117" s="167" t="s">
        <v>1560</v>
      </c>
      <c r="I117" s="124"/>
    </row>
    <row r="118" spans="1:9" ht="12.75">
      <c r="A118" s="155" t="s">
        <v>1632</v>
      </c>
      <c r="B118" s="156">
        <v>64</v>
      </c>
      <c r="C118" s="157" t="s">
        <v>1205</v>
      </c>
      <c r="D118" s="158" t="s">
        <v>1121</v>
      </c>
      <c r="E118" s="159" t="s">
        <v>1590</v>
      </c>
      <c r="F118" s="160" t="s">
        <v>1591</v>
      </c>
      <c r="G118" s="149"/>
      <c r="H118" s="150" t="s">
        <v>1592</v>
      </c>
      <c r="I118" s="124"/>
    </row>
    <row r="119" spans="1:9" ht="12.75">
      <c r="A119" s="151" t="s">
        <v>674</v>
      </c>
      <c r="B119" s="161"/>
      <c r="C119" s="162" t="s">
        <v>628</v>
      </c>
      <c r="D119" s="163" t="s">
        <v>1710</v>
      </c>
      <c r="E119" s="164" t="s">
        <v>1653</v>
      </c>
      <c r="F119" s="165" t="s">
        <v>1711</v>
      </c>
      <c r="G119" s="166"/>
      <c r="H119" s="167" t="s">
        <v>1593</v>
      </c>
      <c r="I119" s="124"/>
    </row>
    <row r="120" spans="1:9" ht="12.75">
      <c r="A120" s="155" t="s">
        <v>1712</v>
      </c>
      <c r="B120" s="156">
        <v>86</v>
      </c>
      <c r="C120" s="157" t="s">
        <v>1227</v>
      </c>
      <c r="D120" s="158" t="s">
        <v>1713</v>
      </c>
      <c r="E120" s="159" t="s">
        <v>1714</v>
      </c>
      <c r="F120" s="160" t="s">
        <v>1715</v>
      </c>
      <c r="G120" s="149"/>
      <c r="H120" s="150" t="s">
        <v>1716</v>
      </c>
      <c r="I120" s="124"/>
    </row>
    <row r="121" spans="1:9" ht="12.75">
      <c r="A121" s="151" t="s">
        <v>674</v>
      </c>
      <c r="B121" s="161"/>
      <c r="C121" s="162" t="s">
        <v>966</v>
      </c>
      <c r="D121" s="163" t="s">
        <v>1346</v>
      </c>
      <c r="E121" s="164" t="s">
        <v>1669</v>
      </c>
      <c r="F121" s="165" t="s">
        <v>1523</v>
      </c>
      <c r="G121" s="166"/>
      <c r="H121" s="167" t="s">
        <v>1717</v>
      </c>
      <c r="I121" s="124"/>
    </row>
    <row r="122" spans="1:9" ht="12.75">
      <c r="A122" s="155" t="s">
        <v>1718</v>
      </c>
      <c r="B122" s="156">
        <v>73</v>
      </c>
      <c r="C122" s="157" t="s">
        <v>1214</v>
      </c>
      <c r="D122" s="158" t="s">
        <v>1633</v>
      </c>
      <c r="E122" s="159" t="s">
        <v>1634</v>
      </c>
      <c r="F122" s="160" t="s">
        <v>1635</v>
      </c>
      <c r="G122" s="149"/>
      <c r="H122" s="150" t="s">
        <v>1636</v>
      </c>
      <c r="I122" s="124"/>
    </row>
    <row r="123" spans="1:9" ht="12.75">
      <c r="A123" s="151" t="s">
        <v>694</v>
      </c>
      <c r="B123" s="161"/>
      <c r="C123" s="162" t="s">
        <v>599</v>
      </c>
      <c r="D123" s="163" t="s">
        <v>1677</v>
      </c>
      <c r="E123" s="164" t="s">
        <v>1637</v>
      </c>
      <c r="F123" s="165" t="s">
        <v>1670</v>
      </c>
      <c r="G123" s="166"/>
      <c r="H123" s="167" t="s">
        <v>1638</v>
      </c>
      <c r="I123" s="124"/>
    </row>
    <row r="124" spans="1:9" ht="12.75">
      <c r="A124" s="155" t="s">
        <v>1719</v>
      </c>
      <c r="B124" s="156">
        <v>65</v>
      </c>
      <c r="C124" s="157" t="s">
        <v>1206</v>
      </c>
      <c r="D124" s="158" t="s">
        <v>1594</v>
      </c>
      <c r="E124" s="159" t="s">
        <v>1595</v>
      </c>
      <c r="F124" s="160" t="s">
        <v>1557</v>
      </c>
      <c r="G124" s="149"/>
      <c r="H124" s="150" t="s">
        <v>1596</v>
      </c>
      <c r="I124" s="124"/>
    </row>
    <row r="125" spans="1:9" ht="12.75">
      <c r="A125" s="151" t="s">
        <v>688</v>
      </c>
      <c r="B125" s="161"/>
      <c r="C125" s="162" t="s">
        <v>755</v>
      </c>
      <c r="D125" s="163" t="s">
        <v>1720</v>
      </c>
      <c r="E125" s="164" t="s">
        <v>1721</v>
      </c>
      <c r="F125" s="165" t="s">
        <v>1709</v>
      </c>
      <c r="G125" s="166"/>
      <c r="H125" s="167" t="s">
        <v>1597</v>
      </c>
      <c r="I125" s="124"/>
    </row>
    <row r="126" spans="1:9" ht="12.75">
      <c r="A126" s="155" t="s">
        <v>1722</v>
      </c>
      <c r="B126" s="156">
        <v>76</v>
      </c>
      <c r="C126" s="157" t="s">
        <v>1217</v>
      </c>
      <c r="D126" s="158" t="s">
        <v>1656</v>
      </c>
      <c r="E126" s="159" t="s">
        <v>1657</v>
      </c>
      <c r="F126" s="160" t="s">
        <v>1658</v>
      </c>
      <c r="G126" s="149"/>
      <c r="H126" s="150" t="s">
        <v>1659</v>
      </c>
      <c r="I126" s="124"/>
    </row>
    <row r="127" spans="1:9" ht="12.75">
      <c r="A127" s="151" t="s">
        <v>694</v>
      </c>
      <c r="B127" s="161"/>
      <c r="C127" s="162" t="s">
        <v>601</v>
      </c>
      <c r="D127" s="163" t="s">
        <v>1723</v>
      </c>
      <c r="E127" s="164" t="s">
        <v>1670</v>
      </c>
      <c r="F127" s="165" t="s">
        <v>1612</v>
      </c>
      <c r="G127" s="166"/>
      <c r="H127" s="167" t="s">
        <v>1661</v>
      </c>
      <c r="I127" s="124"/>
    </row>
    <row r="128" spans="1:9" ht="12.75">
      <c r="A128" s="155" t="s">
        <v>1724</v>
      </c>
      <c r="B128" s="156">
        <v>63</v>
      </c>
      <c r="C128" s="157" t="s">
        <v>1204</v>
      </c>
      <c r="D128" s="158" t="s">
        <v>1598</v>
      </c>
      <c r="E128" s="159" t="s">
        <v>1599</v>
      </c>
      <c r="F128" s="160" t="s">
        <v>1600</v>
      </c>
      <c r="G128" s="149"/>
      <c r="H128" s="150" t="s">
        <v>1601</v>
      </c>
      <c r="I128" s="124"/>
    </row>
    <row r="129" spans="1:9" ht="12.75">
      <c r="A129" s="151" t="s">
        <v>688</v>
      </c>
      <c r="B129" s="161"/>
      <c r="C129" s="162" t="s">
        <v>895</v>
      </c>
      <c r="D129" s="163" t="s">
        <v>1655</v>
      </c>
      <c r="E129" s="164" t="s">
        <v>1672</v>
      </c>
      <c r="F129" s="165" t="s">
        <v>1725</v>
      </c>
      <c r="G129" s="166"/>
      <c r="H129" s="167" t="s">
        <v>1602</v>
      </c>
      <c r="I129" s="124"/>
    </row>
    <row r="130" spans="1:9" ht="12.75">
      <c r="A130" s="155" t="s">
        <v>1726</v>
      </c>
      <c r="B130" s="156">
        <v>74</v>
      </c>
      <c r="C130" s="157" t="s">
        <v>1215</v>
      </c>
      <c r="D130" s="158" t="s">
        <v>1290</v>
      </c>
      <c r="E130" s="159" t="s">
        <v>1639</v>
      </c>
      <c r="F130" s="160" t="s">
        <v>1640</v>
      </c>
      <c r="G130" s="149"/>
      <c r="H130" s="150" t="s">
        <v>1641</v>
      </c>
      <c r="I130" s="124"/>
    </row>
    <row r="131" spans="1:9" ht="12.75">
      <c r="A131" s="151" t="s">
        <v>687</v>
      </c>
      <c r="B131" s="161"/>
      <c r="C131" s="162" t="s">
        <v>761</v>
      </c>
      <c r="D131" s="163" t="s">
        <v>1727</v>
      </c>
      <c r="E131" s="164" t="s">
        <v>1728</v>
      </c>
      <c r="F131" s="165" t="s">
        <v>1729</v>
      </c>
      <c r="G131" s="166"/>
      <c r="H131" s="167" t="s">
        <v>1642</v>
      </c>
      <c r="I131" s="124"/>
    </row>
    <row r="132" spans="1:9" ht="12.75">
      <c r="A132" s="155" t="s">
        <v>1730</v>
      </c>
      <c r="B132" s="156">
        <v>69</v>
      </c>
      <c r="C132" s="157" t="s">
        <v>1210</v>
      </c>
      <c r="D132" s="158" t="s">
        <v>1563</v>
      </c>
      <c r="E132" s="159" t="s">
        <v>1643</v>
      </c>
      <c r="F132" s="160" t="s">
        <v>1644</v>
      </c>
      <c r="G132" s="149"/>
      <c r="H132" s="150" t="s">
        <v>1645</v>
      </c>
      <c r="I132" s="124"/>
    </row>
    <row r="133" spans="1:9" ht="12.75">
      <c r="A133" s="151" t="s">
        <v>674</v>
      </c>
      <c r="B133" s="161"/>
      <c r="C133" s="162" t="s">
        <v>780</v>
      </c>
      <c r="D133" s="163" t="s">
        <v>1731</v>
      </c>
      <c r="E133" s="164" t="s">
        <v>1646</v>
      </c>
      <c r="F133" s="165" t="s">
        <v>1732</v>
      </c>
      <c r="G133" s="166"/>
      <c r="H133" s="167" t="s">
        <v>1647</v>
      </c>
      <c r="I133" s="124"/>
    </row>
    <row r="134" spans="1:9" ht="12.75">
      <c r="A134" s="155" t="s">
        <v>1733</v>
      </c>
      <c r="B134" s="156">
        <v>67</v>
      </c>
      <c r="C134" s="157" t="s">
        <v>1208</v>
      </c>
      <c r="D134" s="158" t="s">
        <v>1337</v>
      </c>
      <c r="E134" s="159" t="s">
        <v>1603</v>
      </c>
      <c r="F134" s="160" t="s">
        <v>1604</v>
      </c>
      <c r="G134" s="149"/>
      <c r="H134" s="150" t="s">
        <v>1605</v>
      </c>
      <c r="I134" s="124"/>
    </row>
    <row r="135" spans="1:9" ht="12.75">
      <c r="A135" s="151" t="s">
        <v>673</v>
      </c>
      <c r="B135" s="161"/>
      <c r="C135" s="162" t="s">
        <v>901</v>
      </c>
      <c r="D135" s="163" t="s">
        <v>1734</v>
      </c>
      <c r="E135" s="164" t="s">
        <v>1735</v>
      </c>
      <c r="F135" s="165" t="s">
        <v>1736</v>
      </c>
      <c r="G135" s="166"/>
      <c r="H135" s="167" t="s">
        <v>1606</v>
      </c>
      <c r="I135" s="124"/>
    </row>
    <row r="136" spans="1:9" ht="12.75">
      <c r="A136" s="155" t="s">
        <v>1737</v>
      </c>
      <c r="B136" s="156">
        <v>87</v>
      </c>
      <c r="C136" s="157" t="s">
        <v>1228</v>
      </c>
      <c r="D136" s="158" t="s">
        <v>1261</v>
      </c>
      <c r="E136" s="159" t="s">
        <v>1662</v>
      </c>
      <c r="F136" s="160" t="s">
        <v>1635</v>
      </c>
      <c r="G136" s="149"/>
      <c r="H136" s="150" t="s">
        <v>1738</v>
      </c>
      <c r="I136" s="124"/>
    </row>
    <row r="137" spans="1:9" ht="12.75">
      <c r="A137" s="151" t="s">
        <v>673</v>
      </c>
      <c r="B137" s="161"/>
      <c r="C137" s="162" t="s">
        <v>630</v>
      </c>
      <c r="D137" s="163" t="s">
        <v>1739</v>
      </c>
      <c r="E137" s="164" t="s">
        <v>1740</v>
      </c>
      <c r="F137" s="165" t="s">
        <v>1741</v>
      </c>
      <c r="G137" s="166"/>
      <c r="H137" s="167" t="s">
        <v>1742</v>
      </c>
      <c r="I137" s="124"/>
    </row>
    <row r="138" spans="1:9" ht="12.75">
      <c r="A138" s="155" t="s">
        <v>1743</v>
      </c>
      <c r="B138" s="156">
        <v>81</v>
      </c>
      <c r="C138" s="157" t="s">
        <v>1222</v>
      </c>
      <c r="D138" s="158" t="s">
        <v>1309</v>
      </c>
      <c r="E138" s="159" t="s">
        <v>1662</v>
      </c>
      <c r="F138" s="160" t="s">
        <v>1663</v>
      </c>
      <c r="G138" s="149"/>
      <c r="H138" s="150" t="s">
        <v>1664</v>
      </c>
      <c r="I138" s="124"/>
    </row>
    <row r="139" spans="1:9" ht="12.75">
      <c r="A139" s="151" t="s">
        <v>673</v>
      </c>
      <c r="B139" s="161"/>
      <c r="C139" s="162" t="s">
        <v>782</v>
      </c>
      <c r="D139" s="163" t="s">
        <v>1678</v>
      </c>
      <c r="E139" s="164" t="s">
        <v>1740</v>
      </c>
      <c r="F139" s="165" t="s">
        <v>1684</v>
      </c>
      <c r="G139" s="166"/>
      <c r="H139" s="167" t="s">
        <v>1665</v>
      </c>
      <c r="I139" s="124"/>
    </row>
    <row r="140" spans="1:9" ht="12.75">
      <c r="A140" s="155" t="s">
        <v>1744</v>
      </c>
      <c r="B140" s="156">
        <v>80</v>
      </c>
      <c r="C140" s="157" t="s">
        <v>1221</v>
      </c>
      <c r="D140" s="158" t="s">
        <v>1357</v>
      </c>
      <c r="E140" s="159" t="s">
        <v>1666</v>
      </c>
      <c r="F140" s="160" t="s">
        <v>1667</v>
      </c>
      <c r="G140" s="149"/>
      <c r="H140" s="150" t="s">
        <v>1668</v>
      </c>
      <c r="I140" s="124"/>
    </row>
    <row r="141" spans="1:9" ht="12.75">
      <c r="A141" s="151" t="s">
        <v>674</v>
      </c>
      <c r="B141" s="161"/>
      <c r="C141" s="162" t="s">
        <v>760</v>
      </c>
      <c r="D141" s="163" t="s">
        <v>1745</v>
      </c>
      <c r="E141" s="164" t="s">
        <v>1746</v>
      </c>
      <c r="F141" s="165" t="s">
        <v>1669</v>
      </c>
      <c r="G141" s="166"/>
      <c r="H141" s="167" t="s">
        <v>1671</v>
      </c>
      <c r="I141" s="124"/>
    </row>
    <row r="142" spans="1:9" ht="12.75">
      <c r="A142" s="155" t="s">
        <v>1747</v>
      </c>
      <c r="B142" s="156">
        <v>72</v>
      </c>
      <c r="C142" s="157" t="s">
        <v>1213</v>
      </c>
      <c r="D142" s="158" t="s">
        <v>1648</v>
      </c>
      <c r="E142" s="159" t="s">
        <v>1649</v>
      </c>
      <c r="F142" s="160" t="s">
        <v>1650</v>
      </c>
      <c r="G142" s="149"/>
      <c r="H142" s="150" t="s">
        <v>1651</v>
      </c>
      <c r="I142" s="124"/>
    </row>
    <row r="143" spans="1:9" ht="12.75">
      <c r="A143" s="151" t="s">
        <v>688</v>
      </c>
      <c r="B143" s="161"/>
      <c r="C143" s="162" t="s">
        <v>895</v>
      </c>
      <c r="D143" s="163" t="s">
        <v>1748</v>
      </c>
      <c r="E143" s="164" t="s">
        <v>1749</v>
      </c>
      <c r="F143" s="165" t="s">
        <v>1750</v>
      </c>
      <c r="G143" s="166"/>
      <c r="H143" s="167" t="s">
        <v>1652</v>
      </c>
      <c r="I143" s="124"/>
    </row>
    <row r="144" spans="1:9" ht="12.75">
      <c r="A144" s="155" t="s">
        <v>1751</v>
      </c>
      <c r="B144" s="156">
        <v>92</v>
      </c>
      <c r="C144" s="157" t="s">
        <v>1233</v>
      </c>
      <c r="D144" s="158" t="s">
        <v>1527</v>
      </c>
      <c r="E144" s="159" t="s">
        <v>1752</v>
      </c>
      <c r="F144" s="160" t="s">
        <v>1753</v>
      </c>
      <c r="G144" s="149"/>
      <c r="H144" s="150" t="s">
        <v>1754</v>
      </c>
      <c r="I144" s="124"/>
    </row>
    <row r="145" spans="1:9" ht="12.75">
      <c r="A145" s="151" t="s">
        <v>694</v>
      </c>
      <c r="B145" s="161"/>
      <c r="C145" s="162" t="s">
        <v>773</v>
      </c>
      <c r="D145" s="163" t="s">
        <v>1755</v>
      </c>
      <c r="E145" s="164" t="s">
        <v>1756</v>
      </c>
      <c r="F145" s="165" t="s">
        <v>1757</v>
      </c>
      <c r="G145" s="166"/>
      <c r="H145" s="167" t="s">
        <v>1758</v>
      </c>
      <c r="I145" s="124"/>
    </row>
    <row r="146" spans="1:9" ht="12.75">
      <c r="A146" s="155" t="s">
        <v>1759</v>
      </c>
      <c r="B146" s="156">
        <v>91</v>
      </c>
      <c r="C146" s="157" t="s">
        <v>1232</v>
      </c>
      <c r="D146" s="158" t="s">
        <v>1760</v>
      </c>
      <c r="E146" s="159" t="s">
        <v>1761</v>
      </c>
      <c r="F146" s="160" t="s">
        <v>1635</v>
      </c>
      <c r="G146" s="149"/>
      <c r="H146" s="150" t="s">
        <v>1762</v>
      </c>
      <c r="I146" s="124"/>
    </row>
    <row r="147" spans="1:9" ht="12.75">
      <c r="A147" s="151" t="s">
        <v>674</v>
      </c>
      <c r="B147" s="161"/>
      <c r="C147" s="162" t="s">
        <v>875</v>
      </c>
      <c r="D147" s="163" t="s">
        <v>1763</v>
      </c>
      <c r="E147" s="164" t="s">
        <v>1764</v>
      </c>
      <c r="F147" s="165" t="s">
        <v>1765</v>
      </c>
      <c r="G147" s="166"/>
      <c r="H147" s="167" t="s">
        <v>1766</v>
      </c>
      <c r="I147" s="124"/>
    </row>
    <row r="148" spans="1:9" ht="12.75">
      <c r="A148" s="155" t="s">
        <v>1767</v>
      </c>
      <c r="B148" s="156">
        <v>79</v>
      </c>
      <c r="C148" s="157" t="s">
        <v>1220</v>
      </c>
      <c r="D148" s="158" t="s">
        <v>1406</v>
      </c>
      <c r="E148" s="159" t="s">
        <v>1768</v>
      </c>
      <c r="F148" s="160" t="s">
        <v>1769</v>
      </c>
      <c r="G148" s="149"/>
      <c r="H148" s="150" t="s">
        <v>1770</v>
      </c>
      <c r="I148" s="124"/>
    </row>
    <row r="149" spans="1:9" ht="12.75">
      <c r="A149" s="151" t="s">
        <v>674</v>
      </c>
      <c r="B149" s="161"/>
      <c r="C149" s="162" t="s">
        <v>783</v>
      </c>
      <c r="D149" s="163" t="s">
        <v>1771</v>
      </c>
      <c r="E149" s="164" t="s">
        <v>1772</v>
      </c>
      <c r="F149" s="165" t="s">
        <v>1772</v>
      </c>
      <c r="G149" s="166"/>
      <c r="H149" s="167" t="s">
        <v>1773</v>
      </c>
      <c r="I149" s="124"/>
    </row>
    <row r="150" spans="1:9" ht="12.75">
      <c r="A150" s="155" t="s">
        <v>1774</v>
      </c>
      <c r="B150" s="156">
        <v>78</v>
      </c>
      <c r="C150" s="157" t="s">
        <v>1219</v>
      </c>
      <c r="D150" s="158" t="s">
        <v>1673</v>
      </c>
      <c r="E150" s="159" t="s">
        <v>1674</v>
      </c>
      <c r="F150" s="160" t="s">
        <v>1675</v>
      </c>
      <c r="G150" s="149"/>
      <c r="H150" s="150" t="s">
        <v>1676</v>
      </c>
      <c r="I150" s="124"/>
    </row>
    <row r="151" spans="1:9" ht="12.75">
      <c r="A151" s="151" t="s">
        <v>673</v>
      </c>
      <c r="B151" s="161"/>
      <c r="C151" s="162" t="s">
        <v>901</v>
      </c>
      <c r="D151" s="163" t="s">
        <v>1775</v>
      </c>
      <c r="E151" s="164" t="s">
        <v>1776</v>
      </c>
      <c r="F151" s="165" t="s">
        <v>1777</v>
      </c>
      <c r="G151" s="166"/>
      <c r="H151" s="167" t="s">
        <v>1679</v>
      </c>
      <c r="I151" s="124"/>
    </row>
    <row r="152" spans="1:9" ht="12.75">
      <c r="A152" s="155" t="s">
        <v>1778</v>
      </c>
      <c r="B152" s="156">
        <v>94</v>
      </c>
      <c r="C152" s="157" t="s">
        <v>1164</v>
      </c>
      <c r="D152" s="158" t="s">
        <v>1779</v>
      </c>
      <c r="E152" s="159" t="s">
        <v>1780</v>
      </c>
      <c r="F152" s="160" t="s">
        <v>1781</v>
      </c>
      <c r="G152" s="149"/>
      <c r="H152" s="150" t="s">
        <v>1782</v>
      </c>
      <c r="I152" s="124"/>
    </row>
    <row r="153" spans="1:9" ht="12.75">
      <c r="A153" s="151" t="s">
        <v>799</v>
      </c>
      <c r="B153" s="161"/>
      <c r="C153" s="162" t="s">
        <v>989</v>
      </c>
      <c r="D153" s="163" t="s">
        <v>1783</v>
      </c>
      <c r="E153" s="164" t="s">
        <v>1784</v>
      </c>
      <c r="F153" s="165" t="s">
        <v>1784</v>
      </c>
      <c r="G153" s="166"/>
      <c r="H153" s="167" t="s">
        <v>1785</v>
      </c>
      <c r="I153" s="124"/>
    </row>
    <row r="154" spans="1:9" ht="12.75">
      <c r="A154" s="155" t="s">
        <v>1786</v>
      </c>
      <c r="B154" s="156">
        <v>85</v>
      </c>
      <c r="C154" s="157" t="s">
        <v>1226</v>
      </c>
      <c r="D154" s="158" t="s">
        <v>1787</v>
      </c>
      <c r="E154" s="159" t="s">
        <v>1788</v>
      </c>
      <c r="F154" s="160" t="s">
        <v>1789</v>
      </c>
      <c r="G154" s="149"/>
      <c r="H154" s="150" t="s">
        <v>1790</v>
      </c>
      <c r="I154" s="124"/>
    </row>
    <row r="155" spans="1:9" ht="12.75">
      <c r="A155" s="151" t="s">
        <v>673</v>
      </c>
      <c r="B155" s="161"/>
      <c r="C155" s="162" t="s">
        <v>780</v>
      </c>
      <c r="D155" s="163" t="s">
        <v>1791</v>
      </c>
      <c r="E155" s="164" t="s">
        <v>1792</v>
      </c>
      <c r="F155" s="165" t="s">
        <v>1793</v>
      </c>
      <c r="G155" s="166"/>
      <c r="H155" s="167" t="s">
        <v>1794</v>
      </c>
      <c r="I155" s="124"/>
    </row>
    <row r="156" spans="1:9" ht="12.75">
      <c r="A156" s="155" t="s">
        <v>1795</v>
      </c>
      <c r="B156" s="156">
        <v>89</v>
      </c>
      <c r="C156" s="157" t="s">
        <v>1230</v>
      </c>
      <c r="D156" s="158" t="s">
        <v>1753</v>
      </c>
      <c r="E156" s="159" t="s">
        <v>1796</v>
      </c>
      <c r="F156" s="160" t="s">
        <v>1797</v>
      </c>
      <c r="G156" s="149"/>
      <c r="H156" s="150" t="s">
        <v>1798</v>
      </c>
      <c r="I156" s="124"/>
    </row>
    <row r="157" spans="1:9" ht="12.75">
      <c r="A157" s="151" t="s">
        <v>674</v>
      </c>
      <c r="B157" s="161"/>
      <c r="C157" s="162" t="s">
        <v>779</v>
      </c>
      <c r="D157" s="163" t="s">
        <v>1799</v>
      </c>
      <c r="E157" s="164" t="s">
        <v>1731</v>
      </c>
      <c r="F157" s="165" t="s">
        <v>1764</v>
      </c>
      <c r="G157" s="166"/>
      <c r="H157" s="167" t="s">
        <v>1800</v>
      </c>
      <c r="I157" s="124"/>
    </row>
    <row r="158" spans="1:9" ht="12.75">
      <c r="A158" s="155" t="s">
        <v>1801</v>
      </c>
      <c r="B158" s="156">
        <v>96</v>
      </c>
      <c r="C158" s="157" t="s">
        <v>1203</v>
      </c>
      <c r="D158" s="158" t="s">
        <v>1802</v>
      </c>
      <c r="E158" s="159" t="s">
        <v>1803</v>
      </c>
      <c r="F158" s="160" t="s">
        <v>1804</v>
      </c>
      <c r="G158" s="149"/>
      <c r="H158" s="150" t="s">
        <v>1805</v>
      </c>
      <c r="I158" s="124"/>
    </row>
    <row r="159" spans="1:9" ht="12.75">
      <c r="A159" s="151" t="s">
        <v>799</v>
      </c>
      <c r="B159" s="161"/>
      <c r="C159" s="162" t="s">
        <v>989</v>
      </c>
      <c r="D159" s="163" t="s">
        <v>1806</v>
      </c>
      <c r="E159" s="164" t="s">
        <v>1807</v>
      </c>
      <c r="F159" s="165" t="s">
        <v>1808</v>
      </c>
      <c r="G159" s="166"/>
      <c r="H159" s="167" t="s">
        <v>1809</v>
      </c>
      <c r="I159" s="124"/>
    </row>
    <row r="160" spans="1:9" ht="12.75">
      <c r="A160" s="155" t="s">
        <v>1810</v>
      </c>
      <c r="B160" s="156">
        <v>93</v>
      </c>
      <c r="C160" s="157" t="s">
        <v>1225</v>
      </c>
      <c r="D160" s="158" t="s">
        <v>1811</v>
      </c>
      <c r="E160" s="159" t="s">
        <v>1812</v>
      </c>
      <c r="F160" s="160" t="s">
        <v>1813</v>
      </c>
      <c r="G160" s="149"/>
      <c r="H160" s="150" t="s">
        <v>1814</v>
      </c>
      <c r="I160" s="124"/>
    </row>
    <row r="161" spans="1:9" ht="12.75">
      <c r="A161" s="151" t="s">
        <v>673</v>
      </c>
      <c r="B161" s="161"/>
      <c r="C161" s="162" t="s">
        <v>985</v>
      </c>
      <c r="D161" s="163" t="s">
        <v>1815</v>
      </c>
      <c r="E161" s="164" t="s">
        <v>1816</v>
      </c>
      <c r="F161" s="165" t="s">
        <v>1817</v>
      </c>
      <c r="G161" s="166"/>
      <c r="H161" s="167" t="s">
        <v>1818</v>
      </c>
      <c r="I161" s="124"/>
    </row>
    <row r="162" spans="1:9" ht="12.75">
      <c r="A162" s="155" t="s">
        <v>1819</v>
      </c>
      <c r="B162" s="156">
        <v>88</v>
      </c>
      <c r="C162" s="157" t="s">
        <v>1229</v>
      </c>
      <c r="D162" s="158" t="s">
        <v>1820</v>
      </c>
      <c r="E162" s="159" t="s">
        <v>1821</v>
      </c>
      <c r="F162" s="160" t="s">
        <v>1822</v>
      </c>
      <c r="G162" s="149" t="s">
        <v>1823</v>
      </c>
      <c r="H162" s="150" t="s">
        <v>1824</v>
      </c>
      <c r="I162" s="124"/>
    </row>
    <row r="163" spans="1:9" ht="12.75">
      <c r="A163" s="151" t="s">
        <v>673</v>
      </c>
      <c r="B163" s="161"/>
      <c r="C163" s="162" t="s">
        <v>760</v>
      </c>
      <c r="D163" s="163" t="s">
        <v>1685</v>
      </c>
      <c r="E163" s="164" t="s">
        <v>1825</v>
      </c>
      <c r="F163" s="165" t="s">
        <v>1685</v>
      </c>
      <c r="G163" s="166"/>
      <c r="H163" s="167" t="s">
        <v>1826</v>
      </c>
      <c r="I163" s="124"/>
    </row>
    <row r="164" spans="1:9" ht="12.75">
      <c r="A164" s="155" t="s">
        <v>1827</v>
      </c>
      <c r="B164" s="156">
        <v>95</v>
      </c>
      <c r="C164" s="157" t="s">
        <v>1218</v>
      </c>
      <c r="D164" s="158" t="s">
        <v>1828</v>
      </c>
      <c r="E164" s="159" t="s">
        <v>1829</v>
      </c>
      <c r="F164" s="160" t="s">
        <v>1804</v>
      </c>
      <c r="G164" s="149"/>
      <c r="H164" s="150" t="s">
        <v>1830</v>
      </c>
      <c r="I164" s="124"/>
    </row>
    <row r="165" spans="1:9" ht="12.75">
      <c r="A165" s="151" t="s">
        <v>799</v>
      </c>
      <c r="B165" s="161"/>
      <c r="C165" s="162" t="s">
        <v>992</v>
      </c>
      <c r="D165" s="163" t="s">
        <v>1831</v>
      </c>
      <c r="E165" s="164" t="s">
        <v>1832</v>
      </c>
      <c r="F165" s="165" t="s">
        <v>1808</v>
      </c>
      <c r="G165" s="166"/>
      <c r="H165" s="167" t="s">
        <v>1833</v>
      </c>
      <c r="I165" s="124"/>
    </row>
    <row r="166" spans="1:9" ht="12.75">
      <c r="A166" s="240" t="s">
        <v>1921</v>
      </c>
      <c r="B166" s="241">
        <v>75</v>
      </c>
      <c r="C166" s="242" t="s">
        <v>1216</v>
      </c>
      <c r="D166" s="243" t="s">
        <v>1607</v>
      </c>
      <c r="E166" s="244" t="s">
        <v>1608</v>
      </c>
      <c r="F166" s="245" t="s">
        <v>1922</v>
      </c>
      <c r="G166" s="246"/>
      <c r="H166" s="247" t="s">
        <v>1923</v>
      </c>
      <c r="I166" s="124"/>
    </row>
    <row r="167" spans="1:9" ht="12.75">
      <c r="A167" s="248" t="s">
        <v>674</v>
      </c>
      <c r="B167" s="249"/>
      <c r="C167" s="250" t="s">
        <v>737</v>
      </c>
      <c r="D167" s="251" t="s">
        <v>1849</v>
      </c>
      <c r="E167" s="252" t="s">
        <v>1850</v>
      </c>
      <c r="F167" s="253" t="s">
        <v>1924</v>
      </c>
      <c r="G167" s="254"/>
      <c r="H167" s="255" t="s">
        <v>1925</v>
      </c>
      <c r="I167" s="124"/>
    </row>
    <row r="168" spans="1:9" ht="12.75">
      <c r="A168" s="155" t="s">
        <v>1926</v>
      </c>
      <c r="B168" s="156">
        <v>83</v>
      </c>
      <c r="C168" s="157" t="s">
        <v>1224</v>
      </c>
      <c r="D168" s="158" t="s">
        <v>1357</v>
      </c>
      <c r="E168" s="159" t="s">
        <v>1680</v>
      </c>
      <c r="F168" s="160" t="s">
        <v>1681</v>
      </c>
      <c r="G168" s="149" t="s">
        <v>1682</v>
      </c>
      <c r="H168" s="150" t="s">
        <v>1683</v>
      </c>
      <c r="I168" s="124"/>
    </row>
    <row r="169" spans="1:9" ht="12.75">
      <c r="A169" s="151" t="s">
        <v>673</v>
      </c>
      <c r="B169" s="161"/>
      <c r="C169" s="162" t="s">
        <v>760</v>
      </c>
      <c r="D169" s="163" t="s">
        <v>1834</v>
      </c>
      <c r="E169" s="164" t="s">
        <v>1835</v>
      </c>
      <c r="F169" s="165" t="s">
        <v>1836</v>
      </c>
      <c r="G169" s="166"/>
      <c r="H169" s="167" t="s">
        <v>1686</v>
      </c>
      <c r="I169" s="124"/>
    </row>
    <row r="170" spans="1:9" ht="12.75">
      <c r="A170" s="240" t="s">
        <v>1927</v>
      </c>
      <c r="B170" s="241">
        <v>5</v>
      </c>
      <c r="C170" s="242" t="s">
        <v>1148</v>
      </c>
      <c r="D170" s="243" t="s">
        <v>1851</v>
      </c>
      <c r="E170" s="244" t="s">
        <v>1928</v>
      </c>
      <c r="F170" s="245" t="s">
        <v>1929</v>
      </c>
      <c r="G170" s="246"/>
      <c r="H170" s="247" t="s">
        <v>1930</v>
      </c>
      <c r="I170" s="124"/>
    </row>
    <row r="171" spans="1:9" ht="12.75">
      <c r="A171" s="248" t="s">
        <v>684</v>
      </c>
      <c r="B171" s="249"/>
      <c r="C171" s="250" t="s">
        <v>698</v>
      </c>
      <c r="D171" s="251" t="s">
        <v>1248</v>
      </c>
      <c r="E171" s="252" t="s">
        <v>1931</v>
      </c>
      <c r="F171" s="253" t="s">
        <v>1932</v>
      </c>
      <c r="G171" s="254"/>
      <c r="H171" s="255" t="s">
        <v>1933</v>
      </c>
      <c r="I171" s="124"/>
    </row>
    <row r="172" spans="1:9" ht="12.75">
      <c r="A172" s="240" t="s">
        <v>1934</v>
      </c>
      <c r="B172" s="241">
        <v>46</v>
      </c>
      <c r="C172" s="242" t="s">
        <v>1187</v>
      </c>
      <c r="D172" s="243" t="s">
        <v>1242</v>
      </c>
      <c r="E172" s="244" t="s">
        <v>1935</v>
      </c>
      <c r="F172" s="245" t="s">
        <v>1936</v>
      </c>
      <c r="G172" s="246"/>
      <c r="H172" s="247" t="s">
        <v>1937</v>
      </c>
      <c r="I172" s="124"/>
    </row>
    <row r="173" spans="1:9" ht="12.75">
      <c r="A173" s="248" t="s">
        <v>685</v>
      </c>
      <c r="B173" s="249"/>
      <c r="C173" s="250" t="s">
        <v>883</v>
      </c>
      <c r="D173" s="251" t="s">
        <v>1446</v>
      </c>
      <c r="E173" s="252" t="s">
        <v>1938</v>
      </c>
      <c r="F173" s="253" t="s">
        <v>1939</v>
      </c>
      <c r="G173" s="254"/>
      <c r="H173" s="255" t="s">
        <v>1940</v>
      </c>
      <c r="I173" s="124"/>
    </row>
    <row r="174" spans="1:9" ht="12.75">
      <c r="A174" s="240" t="s">
        <v>1941</v>
      </c>
      <c r="B174" s="241">
        <v>66</v>
      </c>
      <c r="C174" s="242" t="s">
        <v>1207</v>
      </c>
      <c r="D174" s="243" t="s">
        <v>1350</v>
      </c>
      <c r="E174" s="244" t="s">
        <v>1942</v>
      </c>
      <c r="F174" s="245" t="s">
        <v>1943</v>
      </c>
      <c r="G174" s="246"/>
      <c r="H174" s="247" t="s">
        <v>1944</v>
      </c>
      <c r="I174" s="124"/>
    </row>
    <row r="175" spans="1:9" ht="12.75">
      <c r="A175" s="248" t="s">
        <v>688</v>
      </c>
      <c r="B175" s="249"/>
      <c r="C175" s="250" t="s">
        <v>755</v>
      </c>
      <c r="D175" s="251" t="s">
        <v>1855</v>
      </c>
      <c r="E175" s="252" t="s">
        <v>1945</v>
      </c>
      <c r="F175" s="253" t="s">
        <v>1946</v>
      </c>
      <c r="G175" s="254"/>
      <c r="H175" s="255" t="s">
        <v>1947</v>
      </c>
      <c r="I175" s="124"/>
    </row>
    <row r="176" spans="1:9" ht="12.75">
      <c r="A176" s="155" t="s">
        <v>1948</v>
      </c>
      <c r="B176" s="156">
        <v>82</v>
      </c>
      <c r="C176" s="157" t="s">
        <v>1223</v>
      </c>
      <c r="D176" s="158" t="s">
        <v>1837</v>
      </c>
      <c r="E176" s="159" t="s">
        <v>1838</v>
      </c>
      <c r="F176" s="160" t="s">
        <v>1839</v>
      </c>
      <c r="G176" s="149" t="s">
        <v>1840</v>
      </c>
      <c r="H176" s="150" t="s">
        <v>1841</v>
      </c>
      <c r="I176" s="124"/>
    </row>
    <row r="177" spans="1:9" ht="12.75">
      <c r="A177" s="151" t="s">
        <v>673</v>
      </c>
      <c r="B177" s="161"/>
      <c r="C177" s="162" t="s">
        <v>728</v>
      </c>
      <c r="D177" s="163" t="s">
        <v>1842</v>
      </c>
      <c r="E177" s="164" t="s">
        <v>1843</v>
      </c>
      <c r="F177" s="165" t="s">
        <v>1844</v>
      </c>
      <c r="G177" s="166"/>
      <c r="H177" s="167" t="s">
        <v>1845</v>
      </c>
      <c r="I177" s="124"/>
    </row>
    <row r="178" spans="1:9" ht="12.75">
      <c r="A178" s="240" t="s">
        <v>1949</v>
      </c>
      <c r="B178" s="241">
        <v>56</v>
      </c>
      <c r="C178" s="242" t="s">
        <v>1197</v>
      </c>
      <c r="D178" s="243" t="s">
        <v>1397</v>
      </c>
      <c r="E178" s="244" t="s">
        <v>1950</v>
      </c>
      <c r="F178" s="245" t="s">
        <v>1922</v>
      </c>
      <c r="G178" s="246"/>
      <c r="H178" s="247" t="s">
        <v>1951</v>
      </c>
      <c r="I178" s="124"/>
    </row>
    <row r="179" spans="1:9" ht="12.75">
      <c r="A179" s="248" t="s">
        <v>674</v>
      </c>
      <c r="B179" s="249"/>
      <c r="C179" s="250" t="s">
        <v>628</v>
      </c>
      <c r="D179" s="251" t="s">
        <v>1539</v>
      </c>
      <c r="E179" s="252" t="s">
        <v>1952</v>
      </c>
      <c r="F179" s="253" t="s">
        <v>1924</v>
      </c>
      <c r="G179" s="254"/>
      <c r="H179" s="255" t="s">
        <v>1953</v>
      </c>
      <c r="I179" s="124"/>
    </row>
    <row r="180" spans="1:9" ht="12.75">
      <c r="A180" s="240" t="s">
        <v>1954</v>
      </c>
      <c r="B180" s="241">
        <v>97</v>
      </c>
      <c r="C180" s="242" t="s">
        <v>1200</v>
      </c>
      <c r="D180" s="243" t="s">
        <v>1856</v>
      </c>
      <c r="E180" s="244" t="s">
        <v>1955</v>
      </c>
      <c r="F180" s="245" t="s">
        <v>1956</v>
      </c>
      <c r="G180" s="246"/>
      <c r="H180" s="247" t="s">
        <v>1957</v>
      </c>
      <c r="I180" s="124"/>
    </row>
    <row r="181" spans="1:9" ht="12.75">
      <c r="A181" s="248" t="s">
        <v>799</v>
      </c>
      <c r="B181" s="249"/>
      <c r="C181" s="250" t="s">
        <v>997</v>
      </c>
      <c r="D181" s="251" t="s">
        <v>1857</v>
      </c>
      <c r="E181" s="252" t="s">
        <v>1857</v>
      </c>
      <c r="F181" s="253" t="s">
        <v>1958</v>
      </c>
      <c r="G181" s="254"/>
      <c r="H181" s="255" t="s">
        <v>1959</v>
      </c>
      <c r="I181" s="124"/>
    </row>
    <row r="182" spans="1:9" ht="12.75">
      <c r="A182" s="240" t="s">
        <v>1960</v>
      </c>
      <c r="B182" s="241">
        <v>90</v>
      </c>
      <c r="C182" s="242" t="s">
        <v>1231</v>
      </c>
      <c r="D182" s="243" t="s">
        <v>1961</v>
      </c>
      <c r="E182" s="244" t="s">
        <v>1962</v>
      </c>
      <c r="F182" s="245" t="s">
        <v>1963</v>
      </c>
      <c r="G182" s="246"/>
      <c r="H182" s="247" t="s">
        <v>1964</v>
      </c>
      <c r="I182" s="124"/>
    </row>
    <row r="183" spans="1:9" ht="12.75">
      <c r="A183" s="248" t="s">
        <v>673</v>
      </c>
      <c r="B183" s="249"/>
      <c r="C183" s="250" t="s">
        <v>975</v>
      </c>
      <c r="D183" s="251" t="s">
        <v>1965</v>
      </c>
      <c r="E183" s="252" t="s">
        <v>1966</v>
      </c>
      <c r="F183" s="253" t="s">
        <v>1967</v>
      </c>
      <c r="G183" s="254"/>
      <c r="H183" s="255" t="s">
        <v>1968</v>
      </c>
      <c r="I183" s="124"/>
    </row>
    <row r="184" spans="1:9" ht="12.75" customHeight="1">
      <c r="A184" s="155"/>
      <c r="B184" s="156">
        <v>53</v>
      </c>
      <c r="C184" s="157" t="s">
        <v>1194</v>
      </c>
      <c r="D184" s="158" t="s">
        <v>1846</v>
      </c>
      <c r="E184" s="159" t="s">
        <v>1319</v>
      </c>
      <c r="F184" s="160"/>
      <c r="G184" s="169" t="s">
        <v>1847</v>
      </c>
      <c r="H184" s="170"/>
      <c r="I184" s="124"/>
    </row>
    <row r="185" spans="1:9" ht="12.75" customHeight="1">
      <c r="A185" s="151" t="s">
        <v>672</v>
      </c>
      <c r="B185" s="161"/>
      <c r="C185" s="162" t="s">
        <v>749</v>
      </c>
      <c r="D185" s="163" t="s">
        <v>1660</v>
      </c>
      <c r="E185" s="164" t="s">
        <v>1848</v>
      </c>
      <c r="F185" s="165"/>
      <c r="G185" s="171"/>
      <c r="H185" s="172"/>
      <c r="I185" s="124"/>
    </row>
    <row r="186" spans="1:9" ht="12.75" customHeight="1">
      <c r="A186" s="155"/>
      <c r="B186" s="156">
        <v>9</v>
      </c>
      <c r="C186" s="157" t="s">
        <v>1151</v>
      </c>
      <c r="D186" s="158" t="s">
        <v>1852</v>
      </c>
      <c r="E186" s="159"/>
      <c r="F186" s="160"/>
      <c r="G186" s="169" t="s">
        <v>1853</v>
      </c>
      <c r="H186" s="170"/>
      <c r="I186" s="124"/>
    </row>
    <row r="187" spans="1:9" ht="12.75" customHeight="1">
      <c r="A187" s="151" t="s">
        <v>684</v>
      </c>
      <c r="B187" s="161"/>
      <c r="C187" s="162" t="s">
        <v>699</v>
      </c>
      <c r="D187" s="163" t="s">
        <v>1854</v>
      </c>
      <c r="E187" s="164"/>
      <c r="F187" s="165"/>
      <c r="G187" s="171"/>
      <c r="H187" s="172"/>
      <c r="I187" s="124"/>
    </row>
    <row r="188" spans="1:9" ht="12.75" customHeight="1">
      <c r="A188" s="155"/>
      <c r="B188" s="156">
        <v>36</v>
      </c>
      <c r="C188" s="157" t="s">
        <v>1177</v>
      </c>
      <c r="D188" s="158"/>
      <c r="E188" s="159"/>
      <c r="F188" s="160"/>
      <c r="G188" s="169" t="s">
        <v>1858</v>
      </c>
      <c r="H188" s="170"/>
      <c r="I188" s="124"/>
    </row>
    <row r="189" spans="1:9" ht="12.75" customHeight="1">
      <c r="A189" s="151" t="s">
        <v>694</v>
      </c>
      <c r="B189" s="161"/>
      <c r="C189" s="162" t="s">
        <v>601</v>
      </c>
      <c r="D189" s="163"/>
      <c r="E189" s="164"/>
      <c r="F189" s="165"/>
      <c r="G189" s="171"/>
      <c r="H189" s="172"/>
      <c r="I189" s="124"/>
    </row>
    <row r="190" ht="12.75">
      <c r="I190" s="124"/>
    </row>
    <row r="191" ht="12.75">
      <c r="I191" s="124"/>
    </row>
    <row r="192" ht="12.75">
      <c r="I192" s="124"/>
    </row>
    <row r="193" ht="12.75">
      <c r="I193" s="124"/>
    </row>
    <row r="194" ht="12.75">
      <c r="I194" s="124"/>
    </row>
    <row r="195" ht="12.75">
      <c r="I195" s="124"/>
    </row>
    <row r="196" ht="12.75">
      <c r="I196" s="124"/>
    </row>
    <row r="197" ht="12.75">
      <c r="I197" s="124"/>
    </row>
  </sheetData>
  <mergeCells count="1">
    <mergeCell ref="D6:F6"/>
  </mergeCells>
  <printOptions horizont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R197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6" customWidth="1"/>
    <col min="2" max="2" width="4.28125" style="106" customWidth="1"/>
    <col min="3" max="3" width="23.421875" style="106" customWidth="1"/>
    <col min="4" max="15" width="6.7109375" style="106" customWidth="1"/>
    <col min="16" max="16" width="8.140625" style="106" customWidth="1"/>
    <col min="17" max="17" width="11.7109375" style="106" customWidth="1"/>
    <col min="18" max="19" width="9.140625" style="106" customWidth="1"/>
  </cols>
  <sheetData>
    <row r="1" spans="1:17" ht="12.75" customHeight="1">
      <c r="A1" s="144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5.75">
      <c r="A2" s="105"/>
      <c r="B2" s="105"/>
      <c r="C2" s="105"/>
      <c r="D2" s="105"/>
      <c r="E2" s="105"/>
      <c r="F2" s="105"/>
      <c r="G2" s="105"/>
      <c r="H2" s="108"/>
      <c r="I2" s="108" t="str">
        <f>Startlist!$F2</f>
        <v>30. Tallinna Rally 2013</v>
      </c>
      <c r="J2" s="108"/>
      <c r="K2" s="108"/>
      <c r="L2" s="108"/>
      <c r="M2" s="108"/>
      <c r="N2" s="108"/>
      <c r="O2" s="105"/>
      <c r="P2" s="105"/>
      <c r="Q2" s="105"/>
    </row>
    <row r="3" spans="1:17" ht="15">
      <c r="A3" s="105"/>
      <c r="B3" s="105"/>
      <c r="C3" s="105"/>
      <c r="D3" s="105"/>
      <c r="E3" s="105"/>
      <c r="F3" s="105"/>
      <c r="G3" s="105"/>
      <c r="H3" s="107"/>
      <c r="I3" s="107" t="str">
        <f>Startlist!$F3</f>
        <v>MAY 10 - 11, 2013</v>
      </c>
      <c r="J3" s="107"/>
      <c r="K3" s="107"/>
      <c r="L3" s="107"/>
      <c r="M3" s="107"/>
      <c r="N3" s="107"/>
      <c r="O3" s="105"/>
      <c r="P3" s="105"/>
      <c r="Q3" s="105"/>
    </row>
    <row r="4" spans="1:17" ht="15">
      <c r="A4" s="105"/>
      <c r="B4" s="105"/>
      <c r="C4" s="105"/>
      <c r="D4" s="105"/>
      <c r="E4" s="105"/>
      <c r="F4" s="105"/>
      <c r="G4" s="105"/>
      <c r="H4" s="107"/>
      <c r="I4" s="107" t="str">
        <f>Startlist!$F4</f>
        <v>Harjumaa</v>
      </c>
      <c r="J4" s="107"/>
      <c r="K4" s="107"/>
      <c r="L4" s="107"/>
      <c r="M4" s="107"/>
      <c r="N4" s="107"/>
      <c r="O4" s="105"/>
      <c r="P4" s="105"/>
      <c r="Q4" s="105"/>
    </row>
    <row r="5" spans="1:17" ht="15">
      <c r="A5" s="15" t="s">
        <v>641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2.75">
      <c r="A6" s="85" t="s">
        <v>652</v>
      </c>
      <c r="B6" s="77" t="s">
        <v>653</v>
      </c>
      <c r="C6" s="78" t="s">
        <v>654</v>
      </c>
      <c r="D6" s="258" t="s">
        <v>690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  <c r="P6" s="76" t="s">
        <v>662</v>
      </c>
      <c r="Q6" s="76" t="s">
        <v>677</v>
      </c>
    </row>
    <row r="7" spans="1:17" ht="12.75">
      <c r="A7" s="84" t="s">
        <v>679</v>
      </c>
      <c r="B7" s="79"/>
      <c r="C7" s="80" t="s">
        <v>650</v>
      </c>
      <c r="D7" s="81" t="s">
        <v>655</v>
      </c>
      <c r="E7" s="81" t="s">
        <v>656</v>
      </c>
      <c r="F7" s="81" t="s">
        <v>657</v>
      </c>
      <c r="G7" s="81" t="s">
        <v>658</v>
      </c>
      <c r="H7" s="110" t="s">
        <v>659</v>
      </c>
      <c r="I7" s="110" t="s">
        <v>660</v>
      </c>
      <c r="J7" s="110" t="s">
        <v>793</v>
      </c>
      <c r="K7" s="110" t="s">
        <v>794</v>
      </c>
      <c r="L7" s="110" t="s">
        <v>795</v>
      </c>
      <c r="M7" s="110" t="s">
        <v>796</v>
      </c>
      <c r="N7" s="110" t="s">
        <v>797</v>
      </c>
      <c r="O7" s="82">
        <v>12</v>
      </c>
      <c r="P7" s="83"/>
      <c r="Q7" s="84" t="s">
        <v>678</v>
      </c>
    </row>
    <row r="8" spans="1:18" ht="12.75">
      <c r="A8" s="155" t="s">
        <v>1108</v>
      </c>
      <c r="B8" s="168">
        <v>2</v>
      </c>
      <c r="C8" s="157" t="s">
        <v>1109</v>
      </c>
      <c r="D8" s="158" t="s">
        <v>1110</v>
      </c>
      <c r="E8" s="159" t="s">
        <v>1111</v>
      </c>
      <c r="F8" s="159" t="s">
        <v>1112</v>
      </c>
      <c r="G8" s="159" t="s">
        <v>2070</v>
      </c>
      <c r="H8" s="159" t="s">
        <v>2071</v>
      </c>
      <c r="I8" s="159" t="s">
        <v>2382</v>
      </c>
      <c r="J8" s="159" t="s">
        <v>2383</v>
      </c>
      <c r="K8" s="159" t="s">
        <v>1348</v>
      </c>
      <c r="L8" s="159" t="s">
        <v>19</v>
      </c>
      <c r="M8" s="268" t="s">
        <v>109</v>
      </c>
      <c r="N8" s="159" t="s">
        <v>23</v>
      </c>
      <c r="O8" s="160" t="s">
        <v>110</v>
      </c>
      <c r="P8" s="149"/>
      <c r="Q8" s="150" t="s">
        <v>111</v>
      </c>
      <c r="R8" s="124"/>
    </row>
    <row r="9" spans="1:18" ht="12.75">
      <c r="A9" s="151" t="s">
        <v>685</v>
      </c>
      <c r="B9" s="161"/>
      <c r="C9" s="162" t="s">
        <v>703</v>
      </c>
      <c r="D9" s="163" t="s">
        <v>1114</v>
      </c>
      <c r="E9" s="164" t="s">
        <v>1115</v>
      </c>
      <c r="F9" s="164" t="s">
        <v>1114</v>
      </c>
      <c r="G9" s="164" t="s">
        <v>2072</v>
      </c>
      <c r="H9" s="164" t="s">
        <v>1114</v>
      </c>
      <c r="I9" s="164" t="s">
        <v>2384</v>
      </c>
      <c r="J9" s="164" t="s">
        <v>1114</v>
      </c>
      <c r="K9" s="164" t="s">
        <v>1114</v>
      </c>
      <c r="L9" s="164" t="s">
        <v>2426</v>
      </c>
      <c r="M9" s="269"/>
      <c r="N9" s="164" t="s">
        <v>112</v>
      </c>
      <c r="O9" s="165" t="s">
        <v>1114</v>
      </c>
      <c r="P9" s="166"/>
      <c r="Q9" s="167" t="s">
        <v>1116</v>
      </c>
      <c r="R9" s="124"/>
    </row>
    <row r="10" spans="1:18" ht="12.75">
      <c r="A10" s="155" t="s">
        <v>1117</v>
      </c>
      <c r="B10" s="156">
        <v>1</v>
      </c>
      <c r="C10" s="157" t="s">
        <v>1118</v>
      </c>
      <c r="D10" s="158" t="s">
        <v>1119</v>
      </c>
      <c r="E10" s="159" t="s">
        <v>1120</v>
      </c>
      <c r="F10" s="159" t="s">
        <v>1121</v>
      </c>
      <c r="G10" s="159" t="s">
        <v>2073</v>
      </c>
      <c r="H10" s="159" t="s">
        <v>2074</v>
      </c>
      <c r="I10" s="159" t="s">
        <v>2385</v>
      </c>
      <c r="J10" s="159" t="s">
        <v>2386</v>
      </c>
      <c r="K10" s="159" t="s">
        <v>2473</v>
      </c>
      <c r="L10" s="159" t="s">
        <v>21</v>
      </c>
      <c r="M10" s="268" t="s">
        <v>109</v>
      </c>
      <c r="N10" s="159" t="s">
        <v>113</v>
      </c>
      <c r="O10" s="160" t="s">
        <v>114</v>
      </c>
      <c r="P10" s="149"/>
      <c r="Q10" s="150" t="s">
        <v>115</v>
      </c>
      <c r="R10" s="124"/>
    </row>
    <row r="11" spans="1:18" ht="12.75">
      <c r="A11" s="151" t="s">
        <v>684</v>
      </c>
      <c r="B11" s="161"/>
      <c r="C11" s="162" t="s">
        <v>761</v>
      </c>
      <c r="D11" s="163" t="s">
        <v>1123</v>
      </c>
      <c r="E11" s="164" t="s">
        <v>1114</v>
      </c>
      <c r="F11" s="164" t="s">
        <v>1284</v>
      </c>
      <c r="G11" s="164" t="s">
        <v>1114</v>
      </c>
      <c r="H11" s="164" t="s">
        <v>1123</v>
      </c>
      <c r="I11" s="164" t="s">
        <v>2080</v>
      </c>
      <c r="J11" s="164" t="s">
        <v>1115</v>
      </c>
      <c r="K11" s="164" t="s">
        <v>1123</v>
      </c>
      <c r="L11" s="164" t="s">
        <v>2077</v>
      </c>
      <c r="M11" s="269"/>
      <c r="N11" s="164" t="s">
        <v>1114</v>
      </c>
      <c r="O11" s="165" t="s">
        <v>1123</v>
      </c>
      <c r="P11" s="166"/>
      <c r="Q11" s="167" t="s">
        <v>116</v>
      </c>
      <c r="R11" s="124"/>
    </row>
    <row r="12" spans="1:18" ht="12.75">
      <c r="A12" s="155" t="s">
        <v>1126</v>
      </c>
      <c r="B12" s="156">
        <v>3</v>
      </c>
      <c r="C12" s="157" t="s">
        <v>1134</v>
      </c>
      <c r="D12" s="158" t="s">
        <v>1135</v>
      </c>
      <c r="E12" s="159" t="s">
        <v>1136</v>
      </c>
      <c r="F12" s="159" t="s">
        <v>1137</v>
      </c>
      <c r="G12" s="159" t="s">
        <v>2075</v>
      </c>
      <c r="H12" s="159" t="s">
        <v>2076</v>
      </c>
      <c r="I12" s="159" t="s">
        <v>2388</v>
      </c>
      <c r="J12" s="159" t="s">
        <v>2389</v>
      </c>
      <c r="K12" s="159" t="s">
        <v>2390</v>
      </c>
      <c r="L12" s="159" t="s">
        <v>20</v>
      </c>
      <c r="M12" s="268" t="s">
        <v>109</v>
      </c>
      <c r="N12" s="159" t="s">
        <v>117</v>
      </c>
      <c r="O12" s="160" t="s">
        <v>118</v>
      </c>
      <c r="P12" s="149"/>
      <c r="Q12" s="150" t="s">
        <v>119</v>
      </c>
      <c r="R12" s="124"/>
    </row>
    <row r="13" spans="1:18" ht="12.75">
      <c r="A13" s="151" t="s">
        <v>684</v>
      </c>
      <c r="B13" s="161"/>
      <c r="C13" s="162" t="s">
        <v>699</v>
      </c>
      <c r="D13" s="163" t="s">
        <v>1115</v>
      </c>
      <c r="E13" s="164" t="s">
        <v>1123</v>
      </c>
      <c r="F13" s="164" t="s">
        <v>1388</v>
      </c>
      <c r="G13" s="164" t="s">
        <v>2077</v>
      </c>
      <c r="H13" s="164" t="s">
        <v>1115</v>
      </c>
      <c r="I13" s="164" t="s">
        <v>1114</v>
      </c>
      <c r="J13" s="164" t="s">
        <v>1123</v>
      </c>
      <c r="K13" s="164" t="s">
        <v>1115</v>
      </c>
      <c r="L13" s="164" t="s">
        <v>1114</v>
      </c>
      <c r="M13" s="269"/>
      <c r="N13" s="164" t="s">
        <v>2080</v>
      </c>
      <c r="O13" s="165" t="s">
        <v>1115</v>
      </c>
      <c r="P13" s="166"/>
      <c r="Q13" s="167" t="s">
        <v>120</v>
      </c>
      <c r="R13" s="124"/>
    </row>
    <row r="14" spans="1:18" ht="12.75">
      <c r="A14" s="155" t="s">
        <v>1133</v>
      </c>
      <c r="B14" s="156">
        <v>7</v>
      </c>
      <c r="C14" s="157" t="s">
        <v>1149</v>
      </c>
      <c r="D14" s="158" t="s">
        <v>1235</v>
      </c>
      <c r="E14" s="159" t="s">
        <v>1129</v>
      </c>
      <c r="F14" s="159" t="s">
        <v>1236</v>
      </c>
      <c r="G14" s="159" t="s">
        <v>2078</v>
      </c>
      <c r="H14" s="159" t="s">
        <v>2079</v>
      </c>
      <c r="I14" s="159" t="s">
        <v>2391</v>
      </c>
      <c r="J14" s="159" t="s">
        <v>2392</v>
      </c>
      <c r="K14" s="159" t="s">
        <v>2393</v>
      </c>
      <c r="L14" s="159" t="s">
        <v>1279</v>
      </c>
      <c r="M14" s="268" t="s">
        <v>109</v>
      </c>
      <c r="N14" s="159" t="s">
        <v>121</v>
      </c>
      <c r="O14" s="160" t="s">
        <v>122</v>
      </c>
      <c r="P14" s="149"/>
      <c r="Q14" s="150" t="s">
        <v>123</v>
      </c>
      <c r="R14" s="124"/>
    </row>
    <row r="15" spans="1:18" ht="12.75">
      <c r="A15" s="151" t="s">
        <v>684</v>
      </c>
      <c r="B15" s="161"/>
      <c r="C15" s="162" t="s">
        <v>698</v>
      </c>
      <c r="D15" s="163" t="s">
        <v>1234</v>
      </c>
      <c r="E15" s="164" t="s">
        <v>1124</v>
      </c>
      <c r="F15" s="164" t="s">
        <v>1239</v>
      </c>
      <c r="G15" s="164" t="s">
        <v>2080</v>
      </c>
      <c r="H15" s="164" t="s">
        <v>1124</v>
      </c>
      <c r="I15" s="164" t="s">
        <v>2077</v>
      </c>
      <c r="J15" s="164" t="s">
        <v>1139</v>
      </c>
      <c r="K15" s="164" t="s">
        <v>2394</v>
      </c>
      <c r="L15" s="164" t="s">
        <v>2397</v>
      </c>
      <c r="M15" s="269"/>
      <c r="N15" s="164" t="s">
        <v>1124</v>
      </c>
      <c r="O15" s="165" t="s">
        <v>1124</v>
      </c>
      <c r="P15" s="166"/>
      <c r="Q15" s="167" t="s">
        <v>124</v>
      </c>
      <c r="R15" s="124"/>
    </row>
    <row r="16" spans="1:18" ht="12.75">
      <c r="A16" s="155" t="s">
        <v>1141</v>
      </c>
      <c r="B16" s="156">
        <v>4</v>
      </c>
      <c r="C16" s="157" t="s">
        <v>1127</v>
      </c>
      <c r="D16" s="158" t="s">
        <v>1128</v>
      </c>
      <c r="E16" s="159" t="s">
        <v>1129</v>
      </c>
      <c r="F16" s="159" t="s">
        <v>1130</v>
      </c>
      <c r="G16" s="159" t="s">
        <v>2081</v>
      </c>
      <c r="H16" s="159" t="s">
        <v>2082</v>
      </c>
      <c r="I16" s="159" t="s">
        <v>2395</v>
      </c>
      <c r="J16" s="159" t="s">
        <v>2396</v>
      </c>
      <c r="K16" s="159" t="s">
        <v>2387</v>
      </c>
      <c r="L16" s="159" t="s">
        <v>1412</v>
      </c>
      <c r="M16" s="268" t="s">
        <v>109</v>
      </c>
      <c r="N16" s="159" t="s">
        <v>125</v>
      </c>
      <c r="O16" s="160" t="s">
        <v>126</v>
      </c>
      <c r="P16" s="149"/>
      <c r="Q16" s="150" t="s">
        <v>127</v>
      </c>
      <c r="R16" s="124"/>
    </row>
    <row r="17" spans="1:18" ht="12.75">
      <c r="A17" s="151" t="s">
        <v>684</v>
      </c>
      <c r="B17" s="161"/>
      <c r="C17" s="162" t="s">
        <v>698</v>
      </c>
      <c r="D17" s="163" t="s">
        <v>1124</v>
      </c>
      <c r="E17" s="164" t="s">
        <v>1124</v>
      </c>
      <c r="F17" s="164" t="s">
        <v>1115</v>
      </c>
      <c r="G17" s="164" t="s">
        <v>1234</v>
      </c>
      <c r="H17" s="164" t="s">
        <v>1239</v>
      </c>
      <c r="I17" s="164" t="s">
        <v>2397</v>
      </c>
      <c r="J17" s="164" t="s">
        <v>1234</v>
      </c>
      <c r="K17" s="164" t="s">
        <v>1124</v>
      </c>
      <c r="L17" s="164" t="s">
        <v>24</v>
      </c>
      <c r="M17" s="269"/>
      <c r="N17" s="164" t="s">
        <v>1139</v>
      </c>
      <c r="O17" s="165" t="s">
        <v>1139</v>
      </c>
      <c r="P17" s="166"/>
      <c r="Q17" s="167" t="s">
        <v>128</v>
      </c>
      <c r="R17" s="124"/>
    </row>
    <row r="18" spans="1:18" ht="12.75">
      <c r="A18" s="155" t="s">
        <v>1240</v>
      </c>
      <c r="B18" s="156">
        <v>6</v>
      </c>
      <c r="C18" s="157" t="s">
        <v>1142</v>
      </c>
      <c r="D18" s="158" t="s">
        <v>1143</v>
      </c>
      <c r="E18" s="159" t="s">
        <v>1144</v>
      </c>
      <c r="F18" s="159" t="s">
        <v>1145</v>
      </c>
      <c r="G18" s="159" t="s">
        <v>2083</v>
      </c>
      <c r="H18" s="159" t="s">
        <v>2084</v>
      </c>
      <c r="I18" s="159" t="s">
        <v>2401</v>
      </c>
      <c r="J18" s="159" t="s">
        <v>2402</v>
      </c>
      <c r="K18" s="159" t="s">
        <v>1820</v>
      </c>
      <c r="L18" s="159" t="s">
        <v>1342</v>
      </c>
      <c r="M18" s="268" t="s">
        <v>109</v>
      </c>
      <c r="N18" s="159" t="s">
        <v>129</v>
      </c>
      <c r="O18" s="160" t="s">
        <v>130</v>
      </c>
      <c r="P18" s="149"/>
      <c r="Q18" s="150" t="s">
        <v>131</v>
      </c>
      <c r="R18" s="124"/>
    </row>
    <row r="19" spans="1:18" ht="12.75">
      <c r="A19" s="151" t="s">
        <v>684</v>
      </c>
      <c r="B19" s="161"/>
      <c r="C19" s="162" t="s">
        <v>699</v>
      </c>
      <c r="D19" s="163" t="s">
        <v>1239</v>
      </c>
      <c r="E19" s="164" t="s">
        <v>1249</v>
      </c>
      <c r="F19" s="164" t="s">
        <v>1124</v>
      </c>
      <c r="G19" s="164" t="s">
        <v>2085</v>
      </c>
      <c r="H19" s="164" t="s">
        <v>1234</v>
      </c>
      <c r="I19" s="164" t="s">
        <v>1248</v>
      </c>
      <c r="J19" s="164" t="s">
        <v>1239</v>
      </c>
      <c r="K19" s="164" t="s">
        <v>1139</v>
      </c>
      <c r="L19" s="164" t="s">
        <v>25</v>
      </c>
      <c r="M19" s="269"/>
      <c r="N19" s="164" t="s">
        <v>1234</v>
      </c>
      <c r="O19" s="165" t="s">
        <v>1234</v>
      </c>
      <c r="P19" s="166"/>
      <c r="Q19" s="167" t="s">
        <v>132</v>
      </c>
      <c r="R19" s="124"/>
    </row>
    <row r="20" spans="1:18" ht="12.75">
      <c r="A20" s="155" t="s">
        <v>1241</v>
      </c>
      <c r="B20" s="156">
        <v>15</v>
      </c>
      <c r="C20" s="157" t="s">
        <v>1156</v>
      </c>
      <c r="D20" s="158" t="s">
        <v>1259</v>
      </c>
      <c r="E20" s="159" t="s">
        <v>1260</v>
      </c>
      <c r="F20" s="159" t="s">
        <v>1261</v>
      </c>
      <c r="G20" s="159" t="s">
        <v>2090</v>
      </c>
      <c r="H20" s="159" t="s">
        <v>2091</v>
      </c>
      <c r="I20" s="159" t="s">
        <v>2406</v>
      </c>
      <c r="J20" s="159" t="s">
        <v>2407</v>
      </c>
      <c r="K20" s="159" t="s">
        <v>2408</v>
      </c>
      <c r="L20" s="159" t="s">
        <v>26</v>
      </c>
      <c r="M20" s="268" t="s">
        <v>109</v>
      </c>
      <c r="N20" s="159" t="s">
        <v>133</v>
      </c>
      <c r="O20" s="160" t="s">
        <v>134</v>
      </c>
      <c r="P20" s="149"/>
      <c r="Q20" s="150" t="s">
        <v>135</v>
      </c>
      <c r="R20" s="124"/>
    </row>
    <row r="21" spans="1:18" ht="12.75">
      <c r="A21" s="151" t="s">
        <v>684</v>
      </c>
      <c r="B21" s="161"/>
      <c r="C21" s="162" t="s">
        <v>699</v>
      </c>
      <c r="D21" s="163" t="s">
        <v>1285</v>
      </c>
      <c r="E21" s="164" t="s">
        <v>1263</v>
      </c>
      <c r="F21" s="164" t="s">
        <v>1139</v>
      </c>
      <c r="G21" s="164" t="s">
        <v>1284</v>
      </c>
      <c r="H21" s="164" t="s">
        <v>2092</v>
      </c>
      <c r="I21" s="164" t="s">
        <v>1234</v>
      </c>
      <c r="J21" s="164" t="s">
        <v>1284</v>
      </c>
      <c r="K21" s="164" t="s">
        <v>2409</v>
      </c>
      <c r="L21" s="164" t="s">
        <v>1284</v>
      </c>
      <c r="M21" s="269"/>
      <c r="N21" s="164" t="s">
        <v>1239</v>
      </c>
      <c r="O21" s="165" t="s">
        <v>1284</v>
      </c>
      <c r="P21" s="166"/>
      <c r="Q21" s="167" t="s">
        <v>136</v>
      </c>
      <c r="R21" s="124"/>
    </row>
    <row r="22" spans="1:18" ht="12.75">
      <c r="A22" s="155" t="s">
        <v>1251</v>
      </c>
      <c r="B22" s="156">
        <v>11</v>
      </c>
      <c r="C22" s="157" t="s">
        <v>1153</v>
      </c>
      <c r="D22" s="158" t="s">
        <v>1252</v>
      </c>
      <c r="E22" s="159" t="s">
        <v>1253</v>
      </c>
      <c r="F22" s="159" t="s">
        <v>1254</v>
      </c>
      <c r="G22" s="159" t="s">
        <v>2088</v>
      </c>
      <c r="H22" s="159" t="s">
        <v>2089</v>
      </c>
      <c r="I22" s="159" t="s">
        <v>2403</v>
      </c>
      <c r="J22" s="159" t="s">
        <v>2404</v>
      </c>
      <c r="K22" s="159" t="s">
        <v>1343</v>
      </c>
      <c r="L22" s="159" t="s">
        <v>27</v>
      </c>
      <c r="M22" s="268" t="s">
        <v>109</v>
      </c>
      <c r="N22" s="159" t="s">
        <v>137</v>
      </c>
      <c r="O22" s="160" t="s">
        <v>138</v>
      </c>
      <c r="P22" s="149"/>
      <c r="Q22" s="150" t="s">
        <v>139</v>
      </c>
      <c r="R22" s="124"/>
    </row>
    <row r="23" spans="1:18" ht="12.75">
      <c r="A23" s="151" t="s">
        <v>684</v>
      </c>
      <c r="B23" s="161"/>
      <c r="C23" s="162" t="s">
        <v>699</v>
      </c>
      <c r="D23" s="163" t="s">
        <v>1139</v>
      </c>
      <c r="E23" s="164" t="s">
        <v>1256</v>
      </c>
      <c r="F23" s="164" t="s">
        <v>1377</v>
      </c>
      <c r="G23" s="164" t="s">
        <v>1239</v>
      </c>
      <c r="H23" s="164" t="s">
        <v>1284</v>
      </c>
      <c r="I23" s="164" t="s">
        <v>1256</v>
      </c>
      <c r="J23" s="164" t="s">
        <v>2085</v>
      </c>
      <c r="K23" s="164" t="s">
        <v>2405</v>
      </c>
      <c r="L23" s="164" t="s">
        <v>1377</v>
      </c>
      <c r="M23" s="269"/>
      <c r="N23" s="164" t="s">
        <v>143</v>
      </c>
      <c r="O23" s="165" t="s">
        <v>1239</v>
      </c>
      <c r="P23" s="166"/>
      <c r="Q23" s="167" t="s">
        <v>140</v>
      </c>
      <c r="R23" s="124"/>
    </row>
    <row r="24" spans="1:18" ht="12.75">
      <c r="A24" s="155" t="s">
        <v>144</v>
      </c>
      <c r="B24" s="156">
        <v>18</v>
      </c>
      <c r="C24" s="157" t="s">
        <v>1159</v>
      </c>
      <c r="D24" s="158" t="s">
        <v>1307</v>
      </c>
      <c r="E24" s="159" t="s">
        <v>1308</v>
      </c>
      <c r="F24" s="159" t="s">
        <v>1309</v>
      </c>
      <c r="G24" s="159" t="s">
        <v>2108</v>
      </c>
      <c r="H24" s="159" t="s">
        <v>2109</v>
      </c>
      <c r="I24" s="159" t="s">
        <v>2413</v>
      </c>
      <c r="J24" s="159" t="s">
        <v>2414</v>
      </c>
      <c r="K24" s="159" t="s">
        <v>1406</v>
      </c>
      <c r="L24" s="159" t="s">
        <v>37</v>
      </c>
      <c r="M24" s="268" t="s">
        <v>109</v>
      </c>
      <c r="N24" s="159" t="s">
        <v>145</v>
      </c>
      <c r="O24" s="160" t="s">
        <v>146</v>
      </c>
      <c r="P24" s="149"/>
      <c r="Q24" s="150" t="s">
        <v>147</v>
      </c>
      <c r="R24" s="124"/>
    </row>
    <row r="25" spans="1:18" ht="12.75">
      <c r="A25" s="151" t="s">
        <v>687</v>
      </c>
      <c r="B25" s="161"/>
      <c r="C25" s="162" t="s">
        <v>698</v>
      </c>
      <c r="D25" s="163" t="s">
        <v>1395</v>
      </c>
      <c r="E25" s="164" t="s">
        <v>1339</v>
      </c>
      <c r="F25" s="164" t="s">
        <v>1311</v>
      </c>
      <c r="G25" s="164" t="s">
        <v>1286</v>
      </c>
      <c r="H25" s="164" t="s">
        <v>1380</v>
      </c>
      <c r="I25" s="164" t="s">
        <v>2415</v>
      </c>
      <c r="J25" s="164" t="s">
        <v>2105</v>
      </c>
      <c r="K25" s="164" t="s">
        <v>2415</v>
      </c>
      <c r="L25" s="164" t="s">
        <v>1292</v>
      </c>
      <c r="M25" s="269"/>
      <c r="N25" s="164" t="s">
        <v>1292</v>
      </c>
      <c r="O25" s="165" t="s">
        <v>1292</v>
      </c>
      <c r="P25" s="166"/>
      <c r="Q25" s="167" t="s">
        <v>148</v>
      </c>
      <c r="R25" s="124"/>
    </row>
    <row r="26" spans="1:18" ht="12.75">
      <c r="A26" s="155" t="s">
        <v>1265</v>
      </c>
      <c r="B26" s="156">
        <v>17</v>
      </c>
      <c r="C26" s="157" t="s">
        <v>1158</v>
      </c>
      <c r="D26" s="158" t="s">
        <v>1299</v>
      </c>
      <c r="E26" s="159" t="s">
        <v>1300</v>
      </c>
      <c r="F26" s="159" t="s">
        <v>1301</v>
      </c>
      <c r="G26" s="159" t="s">
        <v>2110</v>
      </c>
      <c r="H26" s="159" t="s">
        <v>2111</v>
      </c>
      <c r="I26" s="159" t="s">
        <v>2419</v>
      </c>
      <c r="J26" s="159" t="s">
        <v>2087</v>
      </c>
      <c r="K26" s="159" t="s">
        <v>1315</v>
      </c>
      <c r="L26" s="159" t="s">
        <v>29</v>
      </c>
      <c r="M26" s="268" t="s">
        <v>109</v>
      </c>
      <c r="N26" s="159" t="s">
        <v>149</v>
      </c>
      <c r="O26" s="160" t="s">
        <v>150</v>
      </c>
      <c r="P26" s="149"/>
      <c r="Q26" s="150" t="s">
        <v>151</v>
      </c>
      <c r="R26" s="124"/>
    </row>
    <row r="27" spans="1:18" ht="12.75">
      <c r="A27" s="151" t="s">
        <v>686</v>
      </c>
      <c r="B27" s="161"/>
      <c r="C27" s="162" t="s">
        <v>713</v>
      </c>
      <c r="D27" s="163" t="s">
        <v>1327</v>
      </c>
      <c r="E27" s="164" t="s">
        <v>1305</v>
      </c>
      <c r="F27" s="164" t="s">
        <v>1352</v>
      </c>
      <c r="G27" s="164" t="s">
        <v>1345</v>
      </c>
      <c r="H27" s="164" t="s">
        <v>1286</v>
      </c>
      <c r="I27" s="164" t="s">
        <v>1303</v>
      </c>
      <c r="J27" s="164" t="s">
        <v>2114</v>
      </c>
      <c r="K27" s="164" t="s">
        <v>1346</v>
      </c>
      <c r="L27" s="164" t="s">
        <v>1286</v>
      </c>
      <c r="M27" s="269"/>
      <c r="N27" s="164" t="s">
        <v>2415</v>
      </c>
      <c r="O27" s="165" t="s">
        <v>1378</v>
      </c>
      <c r="P27" s="166"/>
      <c r="Q27" s="167" t="s">
        <v>152</v>
      </c>
      <c r="R27" s="124"/>
    </row>
    <row r="28" spans="1:18" ht="12.75">
      <c r="A28" s="155" t="s">
        <v>1287</v>
      </c>
      <c r="B28" s="156">
        <v>14</v>
      </c>
      <c r="C28" s="157" t="s">
        <v>1155</v>
      </c>
      <c r="D28" s="158" t="s">
        <v>1278</v>
      </c>
      <c r="E28" s="159" t="s">
        <v>1279</v>
      </c>
      <c r="F28" s="159" t="s">
        <v>1280</v>
      </c>
      <c r="G28" s="159" t="s">
        <v>2106</v>
      </c>
      <c r="H28" s="159" t="s">
        <v>2107</v>
      </c>
      <c r="I28" s="159" t="s">
        <v>2422</v>
      </c>
      <c r="J28" s="159" t="s">
        <v>2423</v>
      </c>
      <c r="K28" s="159" t="s">
        <v>1423</v>
      </c>
      <c r="L28" s="159" t="s">
        <v>30</v>
      </c>
      <c r="M28" s="268" t="s">
        <v>109</v>
      </c>
      <c r="N28" s="159" t="s">
        <v>153</v>
      </c>
      <c r="O28" s="160" t="s">
        <v>154</v>
      </c>
      <c r="P28" s="149"/>
      <c r="Q28" s="150" t="s">
        <v>155</v>
      </c>
      <c r="R28" s="124"/>
    </row>
    <row r="29" spans="1:18" ht="12.75">
      <c r="A29" s="151" t="s">
        <v>587</v>
      </c>
      <c r="B29" s="161"/>
      <c r="C29" s="162" t="s">
        <v>825</v>
      </c>
      <c r="D29" s="163" t="s">
        <v>1292</v>
      </c>
      <c r="E29" s="164" t="s">
        <v>1296</v>
      </c>
      <c r="F29" s="164" t="s">
        <v>1380</v>
      </c>
      <c r="G29" s="164" t="s">
        <v>1395</v>
      </c>
      <c r="H29" s="164" t="s">
        <v>1688</v>
      </c>
      <c r="I29" s="164" t="s">
        <v>1327</v>
      </c>
      <c r="J29" s="164" t="s">
        <v>1305</v>
      </c>
      <c r="K29" s="164" t="s">
        <v>1395</v>
      </c>
      <c r="L29" s="164" t="s">
        <v>1378</v>
      </c>
      <c r="M29" s="269"/>
      <c r="N29" s="164" t="s">
        <v>1378</v>
      </c>
      <c r="O29" s="165" t="s">
        <v>1295</v>
      </c>
      <c r="P29" s="166"/>
      <c r="Q29" s="167" t="s">
        <v>156</v>
      </c>
      <c r="R29" s="124"/>
    </row>
    <row r="30" spans="1:18" ht="12.75">
      <c r="A30" s="155" t="s">
        <v>1294</v>
      </c>
      <c r="B30" s="156">
        <v>32</v>
      </c>
      <c r="C30" s="157" t="s">
        <v>1173</v>
      </c>
      <c r="D30" s="158" t="s">
        <v>1390</v>
      </c>
      <c r="E30" s="159" t="s">
        <v>1391</v>
      </c>
      <c r="F30" s="159" t="s">
        <v>1392</v>
      </c>
      <c r="G30" s="159" t="s">
        <v>2103</v>
      </c>
      <c r="H30" s="159" t="s">
        <v>2104</v>
      </c>
      <c r="I30" s="159" t="s">
        <v>2416</v>
      </c>
      <c r="J30" s="159" t="s">
        <v>2100</v>
      </c>
      <c r="K30" s="159" t="s">
        <v>2417</v>
      </c>
      <c r="L30" s="159" t="s">
        <v>31</v>
      </c>
      <c r="M30" s="268" t="s">
        <v>109</v>
      </c>
      <c r="N30" s="159" t="s">
        <v>157</v>
      </c>
      <c r="O30" s="160" t="s">
        <v>158</v>
      </c>
      <c r="P30" s="149"/>
      <c r="Q30" s="150" t="s">
        <v>159</v>
      </c>
      <c r="R30" s="124"/>
    </row>
    <row r="31" spans="1:18" ht="12.75">
      <c r="A31" s="151" t="s">
        <v>685</v>
      </c>
      <c r="B31" s="161"/>
      <c r="C31" s="162" t="s">
        <v>772</v>
      </c>
      <c r="D31" s="163" t="s">
        <v>1295</v>
      </c>
      <c r="E31" s="164" t="s">
        <v>1380</v>
      </c>
      <c r="F31" s="164" t="s">
        <v>1330</v>
      </c>
      <c r="G31" s="164" t="s">
        <v>1298</v>
      </c>
      <c r="H31" s="164" t="s">
        <v>1298</v>
      </c>
      <c r="I31" s="164" t="s">
        <v>1298</v>
      </c>
      <c r="J31" s="164" t="s">
        <v>1339</v>
      </c>
      <c r="K31" s="164" t="s">
        <v>2418</v>
      </c>
      <c r="L31" s="164" t="s">
        <v>2412</v>
      </c>
      <c r="M31" s="269"/>
      <c r="N31" s="164" t="s">
        <v>2476</v>
      </c>
      <c r="O31" s="165" t="s">
        <v>35</v>
      </c>
      <c r="P31" s="166"/>
      <c r="Q31" s="167" t="s">
        <v>160</v>
      </c>
      <c r="R31" s="124"/>
    </row>
    <row r="32" spans="1:18" ht="12.75">
      <c r="A32" s="155" t="s">
        <v>2102</v>
      </c>
      <c r="B32" s="156">
        <v>12</v>
      </c>
      <c r="C32" s="157" t="s">
        <v>1154</v>
      </c>
      <c r="D32" s="158" t="s">
        <v>1266</v>
      </c>
      <c r="E32" s="159" t="s">
        <v>1267</v>
      </c>
      <c r="F32" s="159" t="s">
        <v>1268</v>
      </c>
      <c r="G32" s="159" t="s">
        <v>2096</v>
      </c>
      <c r="H32" s="159" t="s">
        <v>2097</v>
      </c>
      <c r="I32" s="159" t="s">
        <v>2424</v>
      </c>
      <c r="J32" s="159" t="s">
        <v>2425</v>
      </c>
      <c r="K32" s="159" t="s">
        <v>1476</v>
      </c>
      <c r="L32" s="159" t="s">
        <v>34</v>
      </c>
      <c r="M32" s="268" t="s">
        <v>109</v>
      </c>
      <c r="N32" s="159" t="s">
        <v>1618</v>
      </c>
      <c r="O32" s="160" t="s">
        <v>161</v>
      </c>
      <c r="P32" s="149"/>
      <c r="Q32" s="150" t="s">
        <v>162</v>
      </c>
      <c r="R32" s="124"/>
    </row>
    <row r="33" spans="1:18" ht="12.75">
      <c r="A33" s="151" t="s">
        <v>587</v>
      </c>
      <c r="B33" s="161"/>
      <c r="C33" s="162" t="s">
        <v>819</v>
      </c>
      <c r="D33" s="163" t="s">
        <v>1282</v>
      </c>
      <c r="E33" s="164" t="s">
        <v>1298</v>
      </c>
      <c r="F33" s="164" t="s">
        <v>1378</v>
      </c>
      <c r="G33" s="164" t="s">
        <v>1380</v>
      </c>
      <c r="H33" s="164" t="s">
        <v>1371</v>
      </c>
      <c r="I33" s="164" t="s">
        <v>1420</v>
      </c>
      <c r="J33" s="164" t="s">
        <v>2476</v>
      </c>
      <c r="K33" s="164" t="s">
        <v>2426</v>
      </c>
      <c r="L33" s="164" t="s">
        <v>1473</v>
      </c>
      <c r="M33" s="269"/>
      <c r="N33" s="164" t="s">
        <v>35</v>
      </c>
      <c r="O33" s="165" t="s">
        <v>1304</v>
      </c>
      <c r="P33" s="166"/>
      <c r="Q33" s="167" t="s">
        <v>47</v>
      </c>
      <c r="R33" s="124"/>
    </row>
    <row r="34" spans="1:18" ht="12.75">
      <c r="A34" s="155" t="s">
        <v>1381</v>
      </c>
      <c r="B34" s="156">
        <v>20</v>
      </c>
      <c r="C34" s="157" t="s">
        <v>1161</v>
      </c>
      <c r="D34" s="158" t="s">
        <v>1288</v>
      </c>
      <c r="E34" s="159" t="s">
        <v>1289</v>
      </c>
      <c r="F34" s="159" t="s">
        <v>1290</v>
      </c>
      <c r="G34" s="159" t="s">
        <v>2093</v>
      </c>
      <c r="H34" s="159" t="s">
        <v>2094</v>
      </c>
      <c r="I34" s="159" t="s">
        <v>2410</v>
      </c>
      <c r="J34" s="159" t="s">
        <v>2411</v>
      </c>
      <c r="K34" s="159" t="s">
        <v>2393</v>
      </c>
      <c r="L34" s="159" t="s">
        <v>28</v>
      </c>
      <c r="M34" s="268" t="s">
        <v>109</v>
      </c>
      <c r="N34" s="159" t="s">
        <v>27</v>
      </c>
      <c r="O34" s="160" t="s">
        <v>163</v>
      </c>
      <c r="P34" s="149"/>
      <c r="Q34" s="150" t="s">
        <v>164</v>
      </c>
      <c r="R34" s="124"/>
    </row>
    <row r="35" spans="1:18" ht="12.75">
      <c r="A35" s="151" t="s">
        <v>687</v>
      </c>
      <c r="B35" s="161"/>
      <c r="C35" s="162" t="s">
        <v>772</v>
      </c>
      <c r="D35" s="163" t="s">
        <v>1303</v>
      </c>
      <c r="E35" s="164" t="s">
        <v>1304</v>
      </c>
      <c r="F35" s="164" t="s">
        <v>1286</v>
      </c>
      <c r="G35" s="164" t="s">
        <v>1295</v>
      </c>
      <c r="H35" s="164" t="s">
        <v>1304</v>
      </c>
      <c r="I35" s="164" t="s">
        <v>1282</v>
      </c>
      <c r="J35" s="164" t="s">
        <v>1286</v>
      </c>
      <c r="K35" s="164" t="s">
        <v>2412</v>
      </c>
      <c r="L35" s="164" t="s">
        <v>1380</v>
      </c>
      <c r="M35" s="269"/>
      <c r="N35" s="164" t="s">
        <v>2098</v>
      </c>
      <c r="O35" s="165" t="s">
        <v>2241</v>
      </c>
      <c r="P35" s="166"/>
      <c r="Q35" s="167" t="s">
        <v>165</v>
      </c>
      <c r="R35" s="124"/>
    </row>
    <row r="36" spans="1:18" ht="12.75">
      <c r="A36" s="155" t="s">
        <v>166</v>
      </c>
      <c r="B36" s="156">
        <v>16</v>
      </c>
      <c r="C36" s="157" t="s">
        <v>1157</v>
      </c>
      <c r="D36" s="158" t="s">
        <v>1318</v>
      </c>
      <c r="E36" s="159" t="s">
        <v>1319</v>
      </c>
      <c r="F36" s="159" t="s">
        <v>1320</v>
      </c>
      <c r="G36" s="159" t="s">
        <v>2121</v>
      </c>
      <c r="H36" s="159" t="s">
        <v>2122</v>
      </c>
      <c r="I36" s="159" t="s">
        <v>2436</v>
      </c>
      <c r="J36" s="159" t="s">
        <v>2437</v>
      </c>
      <c r="K36" s="159" t="s">
        <v>2438</v>
      </c>
      <c r="L36" s="159" t="s">
        <v>36</v>
      </c>
      <c r="M36" s="268" t="s">
        <v>109</v>
      </c>
      <c r="N36" s="159" t="s">
        <v>167</v>
      </c>
      <c r="O36" s="160" t="s">
        <v>168</v>
      </c>
      <c r="P36" s="149"/>
      <c r="Q36" s="150" t="s">
        <v>169</v>
      </c>
      <c r="R36" s="124"/>
    </row>
    <row r="37" spans="1:18" ht="12.75">
      <c r="A37" s="151" t="s">
        <v>684</v>
      </c>
      <c r="B37" s="161"/>
      <c r="C37" s="162" t="s">
        <v>761</v>
      </c>
      <c r="D37" s="163" t="s">
        <v>1284</v>
      </c>
      <c r="E37" s="164" t="s">
        <v>1610</v>
      </c>
      <c r="F37" s="164" t="s">
        <v>1123</v>
      </c>
      <c r="G37" s="164" t="s">
        <v>2158</v>
      </c>
      <c r="H37" s="164" t="s">
        <v>2124</v>
      </c>
      <c r="I37" s="164" t="s">
        <v>2439</v>
      </c>
      <c r="J37" s="164" t="s">
        <v>2123</v>
      </c>
      <c r="K37" s="164" t="s">
        <v>2440</v>
      </c>
      <c r="L37" s="164" t="s">
        <v>2475</v>
      </c>
      <c r="M37" s="269"/>
      <c r="N37" s="164" t="s">
        <v>2439</v>
      </c>
      <c r="O37" s="165" t="s">
        <v>2409</v>
      </c>
      <c r="P37" s="166"/>
      <c r="Q37" s="167" t="s">
        <v>170</v>
      </c>
      <c r="R37" s="124"/>
    </row>
    <row r="38" spans="1:18" ht="12.75">
      <c r="A38" s="155" t="s">
        <v>1389</v>
      </c>
      <c r="B38" s="156">
        <v>38</v>
      </c>
      <c r="C38" s="157" t="s">
        <v>1179</v>
      </c>
      <c r="D38" s="158" t="s">
        <v>1382</v>
      </c>
      <c r="E38" s="159" t="s">
        <v>1383</v>
      </c>
      <c r="F38" s="159" t="s">
        <v>1384</v>
      </c>
      <c r="G38" s="159" t="s">
        <v>2106</v>
      </c>
      <c r="H38" s="159" t="s">
        <v>2115</v>
      </c>
      <c r="I38" s="159" t="s">
        <v>2419</v>
      </c>
      <c r="J38" s="159" t="s">
        <v>2427</v>
      </c>
      <c r="K38" s="159" t="s">
        <v>2428</v>
      </c>
      <c r="L38" s="159" t="s">
        <v>33</v>
      </c>
      <c r="M38" s="268" t="s">
        <v>109</v>
      </c>
      <c r="N38" s="159" t="s">
        <v>171</v>
      </c>
      <c r="O38" s="160" t="s">
        <v>172</v>
      </c>
      <c r="P38" s="149"/>
      <c r="Q38" s="150" t="s">
        <v>173</v>
      </c>
      <c r="R38" s="124"/>
    </row>
    <row r="39" spans="1:18" ht="12.75">
      <c r="A39" s="151" t="s">
        <v>685</v>
      </c>
      <c r="B39" s="161"/>
      <c r="C39" s="162" t="s">
        <v>792</v>
      </c>
      <c r="D39" s="163" t="s">
        <v>1298</v>
      </c>
      <c r="E39" s="164" t="s">
        <v>1395</v>
      </c>
      <c r="F39" s="164" t="s">
        <v>1270</v>
      </c>
      <c r="G39" s="164" t="s">
        <v>1395</v>
      </c>
      <c r="H39" s="164" t="s">
        <v>2196</v>
      </c>
      <c r="I39" s="164" t="s">
        <v>2429</v>
      </c>
      <c r="J39" s="164" t="s">
        <v>2098</v>
      </c>
      <c r="K39" s="164" t="s">
        <v>2430</v>
      </c>
      <c r="L39" s="164" t="s">
        <v>2157</v>
      </c>
      <c r="M39" s="269"/>
      <c r="N39" s="164" t="s">
        <v>2155</v>
      </c>
      <c r="O39" s="165" t="s">
        <v>1401</v>
      </c>
      <c r="P39" s="166"/>
      <c r="Q39" s="167" t="s">
        <v>174</v>
      </c>
      <c r="R39" s="124"/>
    </row>
    <row r="40" spans="1:18" ht="12.75">
      <c r="A40" s="155" t="s">
        <v>2112</v>
      </c>
      <c r="B40" s="156">
        <v>22</v>
      </c>
      <c r="C40" s="157" t="s">
        <v>1163</v>
      </c>
      <c r="D40" s="158" t="s">
        <v>1335</v>
      </c>
      <c r="E40" s="159" t="s">
        <v>1336</v>
      </c>
      <c r="F40" s="159" t="s">
        <v>1337</v>
      </c>
      <c r="G40" s="159" t="s">
        <v>2113</v>
      </c>
      <c r="H40" s="159" t="s">
        <v>2109</v>
      </c>
      <c r="I40" s="159" t="s">
        <v>2431</v>
      </c>
      <c r="J40" s="159" t="s">
        <v>2432</v>
      </c>
      <c r="K40" s="159" t="s">
        <v>1369</v>
      </c>
      <c r="L40" s="159" t="s">
        <v>38</v>
      </c>
      <c r="M40" s="268" t="s">
        <v>109</v>
      </c>
      <c r="N40" s="159" t="s">
        <v>175</v>
      </c>
      <c r="O40" s="160" t="s">
        <v>176</v>
      </c>
      <c r="P40" s="149"/>
      <c r="Q40" s="150" t="s">
        <v>177</v>
      </c>
      <c r="R40" s="124"/>
    </row>
    <row r="41" spans="1:18" ht="12.75">
      <c r="A41" s="151" t="s">
        <v>587</v>
      </c>
      <c r="B41" s="161"/>
      <c r="C41" s="162" t="s">
        <v>699</v>
      </c>
      <c r="D41" s="163" t="s">
        <v>1689</v>
      </c>
      <c r="E41" s="164" t="s">
        <v>1443</v>
      </c>
      <c r="F41" s="164" t="s">
        <v>1371</v>
      </c>
      <c r="G41" s="164" t="s">
        <v>1304</v>
      </c>
      <c r="H41" s="164" t="s">
        <v>1303</v>
      </c>
      <c r="I41" s="164" t="s">
        <v>2137</v>
      </c>
      <c r="J41" s="164" t="s">
        <v>1689</v>
      </c>
      <c r="K41" s="164" t="s">
        <v>1311</v>
      </c>
      <c r="L41" s="164" t="s">
        <v>1429</v>
      </c>
      <c r="M41" s="269"/>
      <c r="N41" s="164" t="s">
        <v>2157</v>
      </c>
      <c r="O41" s="165" t="s">
        <v>1311</v>
      </c>
      <c r="P41" s="166"/>
      <c r="Q41" s="167" t="s">
        <v>178</v>
      </c>
      <c r="R41" s="124"/>
    </row>
    <row r="42" spans="1:18" ht="12.75">
      <c r="A42" s="155" t="s">
        <v>179</v>
      </c>
      <c r="B42" s="156">
        <v>29</v>
      </c>
      <c r="C42" s="157" t="s">
        <v>1170</v>
      </c>
      <c r="D42" s="158" t="s">
        <v>1331</v>
      </c>
      <c r="E42" s="159" t="s">
        <v>1260</v>
      </c>
      <c r="F42" s="159" t="s">
        <v>1332</v>
      </c>
      <c r="G42" s="159" t="s">
        <v>2099</v>
      </c>
      <c r="H42" s="159" t="s">
        <v>2100</v>
      </c>
      <c r="I42" s="159" t="s">
        <v>2420</v>
      </c>
      <c r="J42" s="159" t="s">
        <v>2421</v>
      </c>
      <c r="K42" s="159" t="s">
        <v>1315</v>
      </c>
      <c r="L42" s="159" t="s">
        <v>32</v>
      </c>
      <c r="M42" s="268" t="s">
        <v>109</v>
      </c>
      <c r="N42" s="159" t="s">
        <v>27</v>
      </c>
      <c r="O42" s="160" t="s">
        <v>180</v>
      </c>
      <c r="P42" s="149"/>
      <c r="Q42" s="150" t="s">
        <v>181</v>
      </c>
      <c r="R42" s="124"/>
    </row>
    <row r="43" spans="1:18" ht="12.75">
      <c r="A43" s="151" t="s">
        <v>684</v>
      </c>
      <c r="B43" s="161"/>
      <c r="C43" s="162" t="s">
        <v>699</v>
      </c>
      <c r="D43" s="163" t="s">
        <v>1687</v>
      </c>
      <c r="E43" s="164" t="s">
        <v>1263</v>
      </c>
      <c r="F43" s="164" t="s">
        <v>1437</v>
      </c>
      <c r="G43" s="164" t="s">
        <v>1418</v>
      </c>
      <c r="H43" s="164" t="s">
        <v>2085</v>
      </c>
      <c r="I43" s="164" t="s">
        <v>2135</v>
      </c>
      <c r="J43" s="164" t="s">
        <v>2475</v>
      </c>
      <c r="K43" s="164" t="s">
        <v>2101</v>
      </c>
      <c r="L43" s="164" t="s">
        <v>2158</v>
      </c>
      <c r="M43" s="269"/>
      <c r="N43" s="164" t="s">
        <v>182</v>
      </c>
      <c r="O43" s="165" t="s">
        <v>310</v>
      </c>
      <c r="P43" s="166"/>
      <c r="Q43" s="167" t="s">
        <v>183</v>
      </c>
      <c r="R43" s="124"/>
    </row>
    <row r="44" spans="1:18" ht="12.75">
      <c r="A44" s="155" t="s">
        <v>184</v>
      </c>
      <c r="B44" s="156">
        <v>33</v>
      </c>
      <c r="C44" s="157" t="s">
        <v>1174</v>
      </c>
      <c r="D44" s="158" t="s">
        <v>1280</v>
      </c>
      <c r="E44" s="159" t="s">
        <v>1412</v>
      </c>
      <c r="F44" s="159" t="s">
        <v>1413</v>
      </c>
      <c r="G44" s="159" t="s">
        <v>2136</v>
      </c>
      <c r="H44" s="159" t="s">
        <v>2120</v>
      </c>
      <c r="I44" s="159" t="s">
        <v>2419</v>
      </c>
      <c r="J44" s="159" t="s">
        <v>2448</v>
      </c>
      <c r="K44" s="159" t="s">
        <v>2449</v>
      </c>
      <c r="L44" s="159" t="s">
        <v>41</v>
      </c>
      <c r="M44" s="268" t="s">
        <v>109</v>
      </c>
      <c r="N44" s="159" t="s">
        <v>185</v>
      </c>
      <c r="O44" s="160" t="s">
        <v>1281</v>
      </c>
      <c r="P44" s="149"/>
      <c r="Q44" s="150" t="s">
        <v>186</v>
      </c>
      <c r="R44" s="124"/>
    </row>
    <row r="45" spans="1:18" ht="12.75">
      <c r="A45" s="151" t="s">
        <v>686</v>
      </c>
      <c r="B45" s="161"/>
      <c r="C45" s="162" t="s">
        <v>862</v>
      </c>
      <c r="D45" s="163" t="s">
        <v>1693</v>
      </c>
      <c r="E45" s="164" t="s">
        <v>1359</v>
      </c>
      <c r="F45" s="164" t="s">
        <v>1429</v>
      </c>
      <c r="G45" s="164" t="s">
        <v>2163</v>
      </c>
      <c r="H45" s="164" t="s">
        <v>2164</v>
      </c>
      <c r="I45" s="164" t="s">
        <v>1303</v>
      </c>
      <c r="J45" s="164" t="s">
        <v>2164</v>
      </c>
      <c r="K45" s="164" t="s">
        <v>1486</v>
      </c>
      <c r="L45" s="164" t="s">
        <v>2098</v>
      </c>
      <c r="M45" s="269"/>
      <c r="N45" s="164" t="s">
        <v>1298</v>
      </c>
      <c r="O45" s="165" t="s">
        <v>1298</v>
      </c>
      <c r="P45" s="166"/>
      <c r="Q45" s="167" t="s">
        <v>187</v>
      </c>
      <c r="R45" s="124"/>
    </row>
    <row r="46" spans="1:18" ht="12.75">
      <c r="A46" s="155" t="s">
        <v>2435</v>
      </c>
      <c r="B46" s="156">
        <v>26</v>
      </c>
      <c r="C46" s="157" t="s">
        <v>1167</v>
      </c>
      <c r="D46" s="158" t="s">
        <v>1362</v>
      </c>
      <c r="E46" s="159" t="s">
        <v>1363</v>
      </c>
      <c r="F46" s="159" t="s">
        <v>1364</v>
      </c>
      <c r="G46" s="159" t="s">
        <v>2132</v>
      </c>
      <c r="H46" s="159" t="s">
        <v>2133</v>
      </c>
      <c r="I46" s="159" t="s">
        <v>2443</v>
      </c>
      <c r="J46" s="159" t="s">
        <v>2444</v>
      </c>
      <c r="K46" s="159" t="s">
        <v>1325</v>
      </c>
      <c r="L46" s="159" t="s">
        <v>39</v>
      </c>
      <c r="M46" s="268" t="s">
        <v>109</v>
      </c>
      <c r="N46" s="159" t="s">
        <v>209</v>
      </c>
      <c r="O46" s="160" t="s">
        <v>210</v>
      </c>
      <c r="P46" s="149"/>
      <c r="Q46" s="150" t="s">
        <v>211</v>
      </c>
      <c r="R46" s="124"/>
    </row>
    <row r="47" spans="1:18" ht="12.75">
      <c r="A47" s="151" t="s">
        <v>684</v>
      </c>
      <c r="B47" s="161"/>
      <c r="C47" s="162" t="s">
        <v>699</v>
      </c>
      <c r="D47" s="163" t="s">
        <v>1611</v>
      </c>
      <c r="E47" s="164" t="s">
        <v>1569</v>
      </c>
      <c r="F47" s="164" t="s">
        <v>1463</v>
      </c>
      <c r="G47" s="164" t="s">
        <v>2124</v>
      </c>
      <c r="H47" s="164" t="s">
        <v>1687</v>
      </c>
      <c r="I47" s="164" t="s">
        <v>1285</v>
      </c>
      <c r="J47" s="164" t="s">
        <v>2134</v>
      </c>
      <c r="K47" s="164" t="s">
        <v>1418</v>
      </c>
      <c r="L47" s="164" t="s">
        <v>1388</v>
      </c>
      <c r="M47" s="269"/>
      <c r="N47" s="164" t="s">
        <v>2158</v>
      </c>
      <c r="O47" s="165" t="s">
        <v>212</v>
      </c>
      <c r="P47" s="166"/>
      <c r="Q47" s="167" t="s">
        <v>213</v>
      </c>
      <c r="R47" s="124"/>
    </row>
    <row r="48" spans="1:18" ht="12.75">
      <c r="A48" s="155" t="s">
        <v>1444</v>
      </c>
      <c r="B48" s="156">
        <v>35</v>
      </c>
      <c r="C48" s="157" t="s">
        <v>1176</v>
      </c>
      <c r="D48" s="158" t="s">
        <v>1397</v>
      </c>
      <c r="E48" s="159" t="s">
        <v>1398</v>
      </c>
      <c r="F48" s="159" t="s">
        <v>1399</v>
      </c>
      <c r="G48" s="159" t="s">
        <v>2119</v>
      </c>
      <c r="H48" s="159" t="s">
        <v>2120</v>
      </c>
      <c r="I48" s="159" t="s">
        <v>2422</v>
      </c>
      <c r="J48" s="159" t="s">
        <v>2160</v>
      </c>
      <c r="K48" s="159" t="s">
        <v>2441</v>
      </c>
      <c r="L48" s="159" t="s">
        <v>40</v>
      </c>
      <c r="M48" s="268" t="s">
        <v>109</v>
      </c>
      <c r="N48" s="159" t="s">
        <v>46</v>
      </c>
      <c r="O48" s="160" t="s">
        <v>188</v>
      </c>
      <c r="P48" s="149"/>
      <c r="Q48" s="150" t="s">
        <v>189</v>
      </c>
      <c r="R48" s="124"/>
    </row>
    <row r="49" spans="1:18" ht="12.75">
      <c r="A49" s="151" t="s">
        <v>685</v>
      </c>
      <c r="B49" s="161"/>
      <c r="C49" s="162" t="s">
        <v>772</v>
      </c>
      <c r="D49" s="163" t="s">
        <v>1503</v>
      </c>
      <c r="E49" s="164" t="s">
        <v>1419</v>
      </c>
      <c r="F49" s="164" t="s">
        <v>1402</v>
      </c>
      <c r="G49" s="164" t="s">
        <v>2156</v>
      </c>
      <c r="H49" s="164" t="s">
        <v>2157</v>
      </c>
      <c r="I49" s="164" t="s">
        <v>2442</v>
      </c>
      <c r="J49" s="164" t="s">
        <v>1561</v>
      </c>
      <c r="K49" s="164" t="s">
        <v>1282</v>
      </c>
      <c r="L49" s="164" t="s">
        <v>2129</v>
      </c>
      <c r="M49" s="269"/>
      <c r="N49" s="164" t="s">
        <v>2118</v>
      </c>
      <c r="O49" s="165" t="s">
        <v>1371</v>
      </c>
      <c r="P49" s="166"/>
      <c r="Q49" s="167" t="s">
        <v>190</v>
      </c>
      <c r="R49" s="124"/>
    </row>
    <row r="50" spans="1:18" ht="12.75">
      <c r="A50" s="155" t="s">
        <v>214</v>
      </c>
      <c r="B50" s="156">
        <v>31</v>
      </c>
      <c r="C50" s="157" t="s">
        <v>1172</v>
      </c>
      <c r="D50" s="158" t="s">
        <v>1404</v>
      </c>
      <c r="E50" s="159" t="s">
        <v>1405</v>
      </c>
      <c r="F50" s="159" t="s">
        <v>1406</v>
      </c>
      <c r="G50" s="159" t="s">
        <v>2130</v>
      </c>
      <c r="H50" s="159" t="s">
        <v>2131</v>
      </c>
      <c r="I50" s="159" t="s">
        <v>2445</v>
      </c>
      <c r="J50" s="159" t="s">
        <v>2446</v>
      </c>
      <c r="K50" s="159" t="s">
        <v>2447</v>
      </c>
      <c r="L50" s="159" t="s">
        <v>42</v>
      </c>
      <c r="M50" s="268" t="s">
        <v>109</v>
      </c>
      <c r="N50" s="159" t="s">
        <v>191</v>
      </c>
      <c r="O50" s="160" t="s">
        <v>192</v>
      </c>
      <c r="P50" s="149"/>
      <c r="Q50" s="150" t="s">
        <v>193</v>
      </c>
      <c r="R50" s="124"/>
    </row>
    <row r="51" spans="1:18" ht="12.75">
      <c r="A51" s="151" t="s">
        <v>687</v>
      </c>
      <c r="B51" s="161"/>
      <c r="C51" s="162" t="s">
        <v>763</v>
      </c>
      <c r="D51" s="163" t="s">
        <v>1690</v>
      </c>
      <c r="E51" s="164" t="s">
        <v>1401</v>
      </c>
      <c r="F51" s="164" t="s">
        <v>1401</v>
      </c>
      <c r="G51" s="164" t="s">
        <v>2161</v>
      </c>
      <c r="H51" s="164" t="s">
        <v>2162</v>
      </c>
      <c r="I51" s="164" t="s">
        <v>2118</v>
      </c>
      <c r="J51" s="164" t="s">
        <v>2146</v>
      </c>
      <c r="K51" s="164" t="s">
        <v>1519</v>
      </c>
      <c r="L51" s="164" t="s">
        <v>1419</v>
      </c>
      <c r="M51" s="269"/>
      <c r="N51" s="164" t="s">
        <v>1689</v>
      </c>
      <c r="O51" s="165" t="s">
        <v>1282</v>
      </c>
      <c r="P51" s="166"/>
      <c r="Q51" s="167" t="s">
        <v>194</v>
      </c>
      <c r="R51" s="124"/>
    </row>
    <row r="52" spans="1:18" ht="12.75">
      <c r="A52" s="155" t="s">
        <v>1447</v>
      </c>
      <c r="B52" s="156">
        <v>25</v>
      </c>
      <c r="C52" s="157" t="s">
        <v>1166</v>
      </c>
      <c r="D52" s="158" t="s">
        <v>1367</v>
      </c>
      <c r="E52" s="159" t="s">
        <v>1368</v>
      </c>
      <c r="F52" s="159" t="s">
        <v>1369</v>
      </c>
      <c r="G52" s="159" t="s">
        <v>2159</v>
      </c>
      <c r="H52" s="159" t="s">
        <v>2160</v>
      </c>
      <c r="I52" s="159" t="s">
        <v>2477</v>
      </c>
      <c r="J52" s="159" t="s">
        <v>2478</v>
      </c>
      <c r="K52" s="159" t="s">
        <v>1563</v>
      </c>
      <c r="L52" s="159" t="s">
        <v>1319</v>
      </c>
      <c r="M52" s="268" t="s">
        <v>109</v>
      </c>
      <c r="N52" s="159" t="s">
        <v>215</v>
      </c>
      <c r="O52" s="160" t="s">
        <v>216</v>
      </c>
      <c r="P52" s="149"/>
      <c r="Q52" s="150" t="s">
        <v>217</v>
      </c>
      <c r="R52" s="124"/>
    </row>
    <row r="53" spans="1:18" ht="12.75">
      <c r="A53" s="151" t="s">
        <v>687</v>
      </c>
      <c r="B53" s="161"/>
      <c r="C53" s="162" t="s">
        <v>792</v>
      </c>
      <c r="D53" s="163" t="s">
        <v>1696</v>
      </c>
      <c r="E53" s="164" t="s">
        <v>1575</v>
      </c>
      <c r="F53" s="164" t="s">
        <v>1519</v>
      </c>
      <c r="G53" s="164" t="s">
        <v>2105</v>
      </c>
      <c r="H53" s="164" t="s">
        <v>1395</v>
      </c>
      <c r="I53" s="164" t="s">
        <v>1401</v>
      </c>
      <c r="J53" s="164" t="s">
        <v>1296</v>
      </c>
      <c r="K53" s="164" t="s">
        <v>1401</v>
      </c>
      <c r="L53" s="164" t="s">
        <v>1296</v>
      </c>
      <c r="M53" s="269"/>
      <c r="N53" s="164" t="s">
        <v>1519</v>
      </c>
      <c r="O53" s="165" t="s">
        <v>1395</v>
      </c>
      <c r="P53" s="166"/>
      <c r="Q53" s="167" t="s">
        <v>218</v>
      </c>
      <c r="R53" s="124"/>
    </row>
    <row r="54" spans="1:18" ht="12.75">
      <c r="A54" s="155" t="s">
        <v>1449</v>
      </c>
      <c r="B54" s="156">
        <v>27</v>
      </c>
      <c r="C54" s="157" t="s">
        <v>1168</v>
      </c>
      <c r="D54" s="158" t="s">
        <v>1348</v>
      </c>
      <c r="E54" s="159" t="s">
        <v>1349</v>
      </c>
      <c r="F54" s="159" t="s">
        <v>1350</v>
      </c>
      <c r="G54" s="159" t="s">
        <v>2148</v>
      </c>
      <c r="H54" s="159" t="s">
        <v>2131</v>
      </c>
      <c r="I54" s="159" t="s">
        <v>2453</v>
      </c>
      <c r="J54" s="159" t="s">
        <v>2454</v>
      </c>
      <c r="K54" s="159" t="s">
        <v>1619</v>
      </c>
      <c r="L54" s="159" t="s">
        <v>44</v>
      </c>
      <c r="M54" s="268" t="s">
        <v>109</v>
      </c>
      <c r="N54" s="159" t="s">
        <v>195</v>
      </c>
      <c r="O54" s="160" t="s">
        <v>158</v>
      </c>
      <c r="P54" s="149"/>
      <c r="Q54" s="150" t="s">
        <v>196</v>
      </c>
      <c r="R54" s="124"/>
    </row>
    <row r="55" spans="1:18" ht="12.75">
      <c r="A55" s="151" t="s">
        <v>688</v>
      </c>
      <c r="B55" s="161"/>
      <c r="C55" s="162" t="s">
        <v>755</v>
      </c>
      <c r="D55" s="163" t="s">
        <v>1692</v>
      </c>
      <c r="E55" s="164" t="s">
        <v>1361</v>
      </c>
      <c r="F55" s="164" t="s">
        <v>1480</v>
      </c>
      <c r="G55" s="164" t="s">
        <v>1587</v>
      </c>
      <c r="H55" s="164" t="s">
        <v>2168</v>
      </c>
      <c r="I55" s="164" t="s">
        <v>2504</v>
      </c>
      <c r="J55" s="164" t="s">
        <v>1352</v>
      </c>
      <c r="K55" s="164" t="s">
        <v>1409</v>
      </c>
      <c r="L55" s="164" t="s">
        <v>2163</v>
      </c>
      <c r="M55" s="269"/>
      <c r="N55" s="164" t="s">
        <v>1486</v>
      </c>
      <c r="O55" s="165" t="s">
        <v>1327</v>
      </c>
      <c r="P55" s="166"/>
      <c r="Q55" s="167" t="s">
        <v>197</v>
      </c>
      <c r="R55" s="124"/>
    </row>
    <row r="56" spans="1:18" ht="12.75">
      <c r="A56" s="155" t="s">
        <v>2138</v>
      </c>
      <c r="B56" s="156">
        <v>24</v>
      </c>
      <c r="C56" s="157" t="s">
        <v>1165</v>
      </c>
      <c r="D56" s="158" t="s">
        <v>1272</v>
      </c>
      <c r="E56" s="159" t="s">
        <v>1324</v>
      </c>
      <c r="F56" s="159" t="s">
        <v>1325</v>
      </c>
      <c r="G56" s="159" t="s">
        <v>2149</v>
      </c>
      <c r="H56" s="159" t="s">
        <v>2150</v>
      </c>
      <c r="I56" s="159" t="s">
        <v>2455</v>
      </c>
      <c r="J56" s="159" t="s">
        <v>2456</v>
      </c>
      <c r="K56" s="159" t="s">
        <v>1541</v>
      </c>
      <c r="L56" s="159" t="s">
        <v>1608</v>
      </c>
      <c r="M56" s="268" t="s">
        <v>109</v>
      </c>
      <c r="N56" s="159" t="s">
        <v>219</v>
      </c>
      <c r="O56" s="160" t="s">
        <v>220</v>
      </c>
      <c r="P56" s="149"/>
      <c r="Q56" s="150" t="s">
        <v>221</v>
      </c>
      <c r="R56" s="124"/>
    </row>
    <row r="57" spans="1:18" ht="12.75">
      <c r="A57" s="151" t="s">
        <v>694</v>
      </c>
      <c r="B57" s="161"/>
      <c r="C57" s="162" t="s">
        <v>779</v>
      </c>
      <c r="D57" s="163" t="s">
        <v>1345</v>
      </c>
      <c r="E57" s="164" t="s">
        <v>1435</v>
      </c>
      <c r="F57" s="164" t="s">
        <v>1481</v>
      </c>
      <c r="G57" s="164" t="s">
        <v>1491</v>
      </c>
      <c r="H57" s="164" t="s">
        <v>2200</v>
      </c>
      <c r="I57" s="164" t="s">
        <v>1411</v>
      </c>
      <c r="J57" s="164" t="s">
        <v>1691</v>
      </c>
      <c r="K57" s="164" t="s">
        <v>1491</v>
      </c>
      <c r="L57" s="164" t="s">
        <v>1352</v>
      </c>
      <c r="M57" s="269"/>
      <c r="N57" s="164" t="s">
        <v>2127</v>
      </c>
      <c r="O57" s="165" t="s">
        <v>1473</v>
      </c>
      <c r="P57" s="166"/>
      <c r="Q57" s="167" t="s">
        <v>222</v>
      </c>
      <c r="R57" s="124"/>
    </row>
    <row r="58" spans="1:18" ht="12.75">
      <c r="A58" s="155" t="s">
        <v>2139</v>
      </c>
      <c r="B58" s="156">
        <v>28</v>
      </c>
      <c r="C58" s="157" t="s">
        <v>1169</v>
      </c>
      <c r="D58" s="158" t="s">
        <v>1355</v>
      </c>
      <c r="E58" s="159" t="s">
        <v>1356</v>
      </c>
      <c r="F58" s="159" t="s">
        <v>1357</v>
      </c>
      <c r="G58" s="159" t="s">
        <v>2152</v>
      </c>
      <c r="H58" s="159" t="s">
        <v>2153</v>
      </c>
      <c r="I58" s="159" t="s">
        <v>2465</v>
      </c>
      <c r="J58" s="159" t="s">
        <v>2466</v>
      </c>
      <c r="K58" s="159" t="s">
        <v>1673</v>
      </c>
      <c r="L58" s="159" t="s">
        <v>46</v>
      </c>
      <c r="M58" s="268" t="s">
        <v>109</v>
      </c>
      <c r="N58" s="159" t="s">
        <v>1618</v>
      </c>
      <c r="O58" s="160" t="s">
        <v>198</v>
      </c>
      <c r="P58" s="149"/>
      <c r="Q58" s="150" t="s">
        <v>199</v>
      </c>
      <c r="R58" s="124"/>
    </row>
    <row r="59" spans="1:18" ht="12.75">
      <c r="A59" s="151" t="s">
        <v>694</v>
      </c>
      <c r="B59" s="161"/>
      <c r="C59" s="162" t="s">
        <v>717</v>
      </c>
      <c r="D59" s="163" t="s">
        <v>1361</v>
      </c>
      <c r="E59" s="164" t="s">
        <v>1415</v>
      </c>
      <c r="F59" s="164" t="s">
        <v>1435</v>
      </c>
      <c r="G59" s="164" t="s">
        <v>1691</v>
      </c>
      <c r="H59" s="164" t="s">
        <v>1646</v>
      </c>
      <c r="I59" s="164" t="s">
        <v>2191</v>
      </c>
      <c r="J59" s="164" t="s">
        <v>1415</v>
      </c>
      <c r="K59" s="164" t="s">
        <v>2151</v>
      </c>
      <c r="L59" s="164" t="s">
        <v>2433</v>
      </c>
      <c r="M59" s="269"/>
      <c r="N59" s="164" t="s">
        <v>35</v>
      </c>
      <c r="O59" s="165" t="s">
        <v>1352</v>
      </c>
      <c r="P59" s="166"/>
      <c r="Q59" s="167" t="s">
        <v>200</v>
      </c>
      <c r="R59" s="124"/>
    </row>
    <row r="60" spans="1:18" ht="12.75">
      <c r="A60" s="155" t="s">
        <v>223</v>
      </c>
      <c r="B60" s="156">
        <v>57</v>
      </c>
      <c r="C60" s="157" t="s">
        <v>1198</v>
      </c>
      <c r="D60" s="158" t="s">
        <v>1397</v>
      </c>
      <c r="E60" s="159" t="s">
        <v>1509</v>
      </c>
      <c r="F60" s="159" t="s">
        <v>1325</v>
      </c>
      <c r="G60" s="159" t="s">
        <v>2176</v>
      </c>
      <c r="H60" s="159" t="s">
        <v>2177</v>
      </c>
      <c r="I60" s="159" t="s">
        <v>2460</v>
      </c>
      <c r="J60" s="159" t="s">
        <v>2461</v>
      </c>
      <c r="K60" s="159" t="s">
        <v>1497</v>
      </c>
      <c r="L60" s="159" t="s">
        <v>45</v>
      </c>
      <c r="M60" s="268" t="s">
        <v>109</v>
      </c>
      <c r="N60" s="159" t="s">
        <v>40</v>
      </c>
      <c r="O60" s="160" t="s">
        <v>224</v>
      </c>
      <c r="P60" s="149"/>
      <c r="Q60" s="150" t="s">
        <v>225</v>
      </c>
      <c r="R60" s="124"/>
    </row>
    <row r="61" spans="1:18" ht="12.75">
      <c r="A61" s="151" t="s">
        <v>684</v>
      </c>
      <c r="B61" s="161"/>
      <c r="C61" s="162" t="s">
        <v>698</v>
      </c>
      <c r="D61" s="163" t="s">
        <v>1694</v>
      </c>
      <c r="E61" s="164" t="s">
        <v>1511</v>
      </c>
      <c r="F61" s="164" t="s">
        <v>1512</v>
      </c>
      <c r="G61" s="164" t="s">
        <v>2335</v>
      </c>
      <c r="H61" s="164" t="s">
        <v>2231</v>
      </c>
      <c r="I61" s="164" t="s">
        <v>2178</v>
      </c>
      <c r="J61" s="164" t="s">
        <v>2231</v>
      </c>
      <c r="K61" s="164" t="s">
        <v>2483</v>
      </c>
      <c r="L61" s="164" t="s">
        <v>51</v>
      </c>
      <c r="M61" s="269"/>
      <c r="N61" s="164" t="s">
        <v>226</v>
      </c>
      <c r="O61" s="165" t="s">
        <v>227</v>
      </c>
      <c r="P61" s="166"/>
      <c r="Q61" s="167" t="s">
        <v>228</v>
      </c>
      <c r="R61" s="124"/>
    </row>
    <row r="62" spans="1:18" ht="12.75">
      <c r="A62" s="155" t="s">
        <v>1417</v>
      </c>
      <c r="B62" s="156">
        <v>30</v>
      </c>
      <c r="C62" s="157" t="s">
        <v>1171</v>
      </c>
      <c r="D62" s="158" t="s">
        <v>1331</v>
      </c>
      <c r="E62" s="159" t="s">
        <v>1373</v>
      </c>
      <c r="F62" s="159" t="s">
        <v>1374</v>
      </c>
      <c r="G62" s="159" t="s">
        <v>2171</v>
      </c>
      <c r="H62" s="159" t="s">
        <v>2172</v>
      </c>
      <c r="I62" s="159" t="s">
        <v>2106</v>
      </c>
      <c r="J62" s="159" t="s">
        <v>2481</v>
      </c>
      <c r="K62" s="159" t="s">
        <v>1537</v>
      </c>
      <c r="L62" s="159" t="s">
        <v>1603</v>
      </c>
      <c r="M62" s="268" t="s">
        <v>109</v>
      </c>
      <c r="N62" s="159" t="s">
        <v>229</v>
      </c>
      <c r="O62" s="160" t="s">
        <v>230</v>
      </c>
      <c r="P62" s="149"/>
      <c r="Q62" s="150" t="s">
        <v>231</v>
      </c>
      <c r="R62" s="124"/>
    </row>
    <row r="63" spans="1:18" ht="12.75">
      <c r="A63" s="151" t="s">
        <v>688</v>
      </c>
      <c r="B63" s="161"/>
      <c r="C63" s="162" t="s">
        <v>755</v>
      </c>
      <c r="D63" s="163" t="s">
        <v>1352</v>
      </c>
      <c r="E63" s="164" t="s">
        <v>1505</v>
      </c>
      <c r="F63" s="164" t="s">
        <v>1420</v>
      </c>
      <c r="G63" s="164" t="s">
        <v>1502</v>
      </c>
      <c r="H63" s="164" t="s">
        <v>2137</v>
      </c>
      <c r="I63" s="164" t="s">
        <v>2521</v>
      </c>
      <c r="J63" s="164" t="s">
        <v>1454</v>
      </c>
      <c r="K63" s="164" t="s">
        <v>1420</v>
      </c>
      <c r="L63" s="164" t="s">
        <v>1420</v>
      </c>
      <c r="M63" s="269"/>
      <c r="N63" s="164" t="s">
        <v>1420</v>
      </c>
      <c r="O63" s="165" t="s">
        <v>2137</v>
      </c>
      <c r="P63" s="166"/>
      <c r="Q63" s="167" t="s">
        <v>232</v>
      </c>
      <c r="R63" s="124"/>
    </row>
    <row r="64" spans="1:18" ht="12.75">
      <c r="A64" s="155" t="s">
        <v>2166</v>
      </c>
      <c r="B64" s="156">
        <v>40</v>
      </c>
      <c r="C64" s="157" t="s">
        <v>1181</v>
      </c>
      <c r="D64" s="158" t="s">
        <v>1468</v>
      </c>
      <c r="E64" s="159" t="s">
        <v>1469</v>
      </c>
      <c r="F64" s="159" t="s">
        <v>1470</v>
      </c>
      <c r="G64" s="159" t="s">
        <v>1929</v>
      </c>
      <c r="H64" s="159" t="s">
        <v>2170</v>
      </c>
      <c r="I64" s="159" t="s">
        <v>2484</v>
      </c>
      <c r="J64" s="159" t="s">
        <v>2485</v>
      </c>
      <c r="K64" s="159" t="s">
        <v>1433</v>
      </c>
      <c r="L64" s="159" t="s">
        <v>53</v>
      </c>
      <c r="M64" s="268" t="s">
        <v>109</v>
      </c>
      <c r="N64" s="159" t="s">
        <v>233</v>
      </c>
      <c r="O64" s="160" t="s">
        <v>234</v>
      </c>
      <c r="P64" s="149" t="s">
        <v>2486</v>
      </c>
      <c r="Q64" s="150" t="s">
        <v>235</v>
      </c>
      <c r="R64" s="124"/>
    </row>
    <row r="65" spans="1:18" ht="12.75">
      <c r="A65" s="151" t="s">
        <v>688</v>
      </c>
      <c r="B65" s="161"/>
      <c r="C65" s="162" t="s">
        <v>755</v>
      </c>
      <c r="D65" s="163" t="s">
        <v>1448</v>
      </c>
      <c r="E65" s="164" t="s">
        <v>1576</v>
      </c>
      <c r="F65" s="164" t="s">
        <v>1503</v>
      </c>
      <c r="G65" s="164" t="s">
        <v>1411</v>
      </c>
      <c r="H65" s="164" t="s">
        <v>1561</v>
      </c>
      <c r="I65" s="164" t="s">
        <v>2167</v>
      </c>
      <c r="J65" s="164" t="s">
        <v>1379</v>
      </c>
      <c r="K65" s="164" t="s">
        <v>1480</v>
      </c>
      <c r="L65" s="164" t="s">
        <v>1346</v>
      </c>
      <c r="M65" s="269"/>
      <c r="N65" s="164" t="s">
        <v>2151</v>
      </c>
      <c r="O65" s="165" t="s">
        <v>236</v>
      </c>
      <c r="P65" s="166"/>
      <c r="Q65" s="167" t="s">
        <v>237</v>
      </c>
      <c r="R65" s="124"/>
    </row>
    <row r="66" spans="1:18" ht="12.75">
      <c r="A66" s="155" t="s">
        <v>52</v>
      </c>
      <c r="B66" s="156">
        <v>45</v>
      </c>
      <c r="C66" s="157" t="s">
        <v>1186</v>
      </c>
      <c r="D66" s="158" t="s">
        <v>1242</v>
      </c>
      <c r="E66" s="159" t="s">
        <v>1464</v>
      </c>
      <c r="F66" s="159" t="s">
        <v>1315</v>
      </c>
      <c r="G66" s="159" t="s">
        <v>2184</v>
      </c>
      <c r="H66" s="159" t="s">
        <v>2185</v>
      </c>
      <c r="I66" s="159" t="s">
        <v>2462</v>
      </c>
      <c r="J66" s="159" t="s">
        <v>2463</v>
      </c>
      <c r="K66" s="159" t="s">
        <v>2464</v>
      </c>
      <c r="L66" s="159" t="s">
        <v>49</v>
      </c>
      <c r="M66" s="268" t="s">
        <v>109</v>
      </c>
      <c r="N66" s="159" t="s">
        <v>238</v>
      </c>
      <c r="O66" s="160" t="s">
        <v>239</v>
      </c>
      <c r="P66" s="149"/>
      <c r="Q66" s="150" t="s">
        <v>240</v>
      </c>
      <c r="R66" s="124"/>
    </row>
    <row r="67" spans="1:18" ht="12.75">
      <c r="A67" s="151" t="s">
        <v>686</v>
      </c>
      <c r="B67" s="161"/>
      <c r="C67" s="162" t="s">
        <v>749</v>
      </c>
      <c r="D67" s="163" t="s">
        <v>1411</v>
      </c>
      <c r="E67" s="164" t="s">
        <v>1473</v>
      </c>
      <c r="F67" s="164" t="s">
        <v>1508</v>
      </c>
      <c r="G67" s="164" t="s">
        <v>2249</v>
      </c>
      <c r="H67" s="164" t="s">
        <v>2206</v>
      </c>
      <c r="I67" s="164" t="s">
        <v>1492</v>
      </c>
      <c r="J67" s="164" t="s">
        <v>2569</v>
      </c>
      <c r="K67" s="164" t="s">
        <v>2488</v>
      </c>
      <c r="L67" s="164" t="s">
        <v>1454</v>
      </c>
      <c r="M67" s="269"/>
      <c r="N67" s="164" t="s">
        <v>1466</v>
      </c>
      <c r="O67" s="165" t="s">
        <v>2143</v>
      </c>
      <c r="P67" s="166"/>
      <c r="Q67" s="167" t="s">
        <v>241</v>
      </c>
      <c r="R67" s="124"/>
    </row>
    <row r="68" spans="1:18" ht="12.75">
      <c r="A68" s="155" t="s">
        <v>2169</v>
      </c>
      <c r="B68" s="156">
        <v>98</v>
      </c>
      <c r="C68" s="157" t="s">
        <v>1184</v>
      </c>
      <c r="D68" s="158" t="s">
        <v>1320</v>
      </c>
      <c r="E68" s="159" t="s">
        <v>1398</v>
      </c>
      <c r="F68" s="159" t="s">
        <v>1458</v>
      </c>
      <c r="G68" s="159" t="s">
        <v>2144</v>
      </c>
      <c r="H68" s="159" t="s">
        <v>2145</v>
      </c>
      <c r="I68" s="159" t="s">
        <v>2103</v>
      </c>
      <c r="J68" s="159" t="s">
        <v>2452</v>
      </c>
      <c r="K68" s="159" t="s">
        <v>1673</v>
      </c>
      <c r="L68" s="159" t="s">
        <v>43</v>
      </c>
      <c r="M68" s="268" t="s">
        <v>109</v>
      </c>
      <c r="N68" s="159" t="s">
        <v>201</v>
      </c>
      <c r="O68" s="160" t="s">
        <v>202</v>
      </c>
      <c r="P68" s="149"/>
      <c r="Q68" s="150" t="s">
        <v>203</v>
      </c>
      <c r="R68" s="124"/>
    </row>
    <row r="69" spans="1:18" ht="12.75">
      <c r="A69" s="151" t="s">
        <v>687</v>
      </c>
      <c r="B69" s="161"/>
      <c r="C69" s="162" t="s">
        <v>792</v>
      </c>
      <c r="D69" s="163" t="s">
        <v>1559</v>
      </c>
      <c r="E69" s="164" t="s">
        <v>1460</v>
      </c>
      <c r="F69" s="164" t="s">
        <v>1588</v>
      </c>
      <c r="G69" s="164" t="s">
        <v>2165</v>
      </c>
      <c r="H69" s="164" t="s">
        <v>2230</v>
      </c>
      <c r="I69" s="164" t="s">
        <v>2165</v>
      </c>
      <c r="J69" s="164" t="s">
        <v>2479</v>
      </c>
      <c r="K69" s="164" t="s">
        <v>2480</v>
      </c>
      <c r="L69" s="164" t="s">
        <v>1519</v>
      </c>
      <c r="M69" s="269"/>
      <c r="N69" s="164" t="s">
        <v>2129</v>
      </c>
      <c r="O69" s="165" t="s">
        <v>1559</v>
      </c>
      <c r="P69" s="166"/>
      <c r="Q69" s="167" t="s">
        <v>204</v>
      </c>
      <c r="R69" s="124"/>
    </row>
    <row r="70" spans="1:18" ht="12.75">
      <c r="A70" s="155" t="s">
        <v>242</v>
      </c>
      <c r="B70" s="156">
        <v>37</v>
      </c>
      <c r="C70" s="157" t="s">
        <v>1178</v>
      </c>
      <c r="D70" s="158" t="s">
        <v>1320</v>
      </c>
      <c r="E70" s="159" t="s">
        <v>1422</v>
      </c>
      <c r="F70" s="159" t="s">
        <v>1423</v>
      </c>
      <c r="G70" s="159" t="s">
        <v>2180</v>
      </c>
      <c r="H70" s="159" t="s">
        <v>2181</v>
      </c>
      <c r="I70" s="159" t="s">
        <v>2457</v>
      </c>
      <c r="J70" s="159" t="s">
        <v>2463</v>
      </c>
      <c r="K70" s="159" t="s">
        <v>2487</v>
      </c>
      <c r="L70" s="159" t="s">
        <v>54</v>
      </c>
      <c r="M70" s="268" t="s">
        <v>109</v>
      </c>
      <c r="N70" s="159" t="s">
        <v>243</v>
      </c>
      <c r="O70" s="160" t="s">
        <v>244</v>
      </c>
      <c r="P70" s="149"/>
      <c r="Q70" s="150" t="s">
        <v>245</v>
      </c>
      <c r="R70" s="124"/>
    </row>
    <row r="71" spans="1:18" ht="12.75">
      <c r="A71" s="151" t="s">
        <v>672</v>
      </c>
      <c r="B71" s="161"/>
      <c r="C71" s="162" t="s">
        <v>749</v>
      </c>
      <c r="D71" s="163" t="s">
        <v>1698</v>
      </c>
      <c r="E71" s="164" t="s">
        <v>1481</v>
      </c>
      <c r="F71" s="164" t="s">
        <v>1486</v>
      </c>
      <c r="G71" s="164" t="s">
        <v>1521</v>
      </c>
      <c r="H71" s="164" t="s">
        <v>2233</v>
      </c>
      <c r="I71" s="164" t="s">
        <v>2183</v>
      </c>
      <c r="J71" s="164" t="s">
        <v>2203</v>
      </c>
      <c r="K71" s="164" t="s">
        <v>2203</v>
      </c>
      <c r="L71" s="164" t="s">
        <v>1435</v>
      </c>
      <c r="M71" s="269"/>
      <c r="N71" s="164" t="s">
        <v>1691</v>
      </c>
      <c r="O71" s="165" t="s">
        <v>2151</v>
      </c>
      <c r="P71" s="166"/>
      <c r="Q71" s="167" t="s">
        <v>246</v>
      </c>
      <c r="R71" s="124"/>
    </row>
    <row r="72" spans="1:18" ht="12.75">
      <c r="A72" s="155" t="s">
        <v>247</v>
      </c>
      <c r="B72" s="156">
        <v>61</v>
      </c>
      <c r="C72" s="157" t="s">
        <v>1202</v>
      </c>
      <c r="D72" s="158" t="s">
        <v>1355</v>
      </c>
      <c r="E72" s="159" t="s">
        <v>1509</v>
      </c>
      <c r="F72" s="159" t="s">
        <v>1563</v>
      </c>
      <c r="G72" s="159" t="s">
        <v>2147</v>
      </c>
      <c r="H72" s="159" t="s">
        <v>2145</v>
      </c>
      <c r="I72" s="159" t="s">
        <v>2457</v>
      </c>
      <c r="J72" s="159" t="s">
        <v>2458</v>
      </c>
      <c r="K72" s="159" t="s">
        <v>2459</v>
      </c>
      <c r="L72" s="159" t="s">
        <v>48</v>
      </c>
      <c r="M72" s="268" t="s">
        <v>109</v>
      </c>
      <c r="N72" s="159" t="s">
        <v>205</v>
      </c>
      <c r="O72" s="160" t="s">
        <v>206</v>
      </c>
      <c r="P72" s="149"/>
      <c r="Q72" s="150" t="s">
        <v>207</v>
      </c>
      <c r="R72" s="124"/>
    </row>
    <row r="73" spans="1:18" ht="12.75">
      <c r="A73" s="151" t="s">
        <v>688</v>
      </c>
      <c r="B73" s="161"/>
      <c r="C73" s="162" t="s">
        <v>755</v>
      </c>
      <c r="D73" s="163" t="s">
        <v>1361</v>
      </c>
      <c r="E73" s="164" t="s">
        <v>1561</v>
      </c>
      <c r="F73" s="164" t="s">
        <v>1501</v>
      </c>
      <c r="G73" s="164" t="s">
        <v>1486</v>
      </c>
      <c r="H73" s="164" t="s">
        <v>2230</v>
      </c>
      <c r="I73" s="164" t="s">
        <v>1415</v>
      </c>
      <c r="J73" s="164" t="s">
        <v>2528</v>
      </c>
      <c r="K73" s="164" t="s">
        <v>2482</v>
      </c>
      <c r="L73" s="164" t="s">
        <v>1505</v>
      </c>
      <c r="M73" s="269"/>
      <c r="N73" s="164" t="s">
        <v>56</v>
      </c>
      <c r="O73" s="165" t="s">
        <v>2173</v>
      </c>
      <c r="P73" s="166"/>
      <c r="Q73" s="167" t="s">
        <v>208</v>
      </c>
      <c r="R73" s="124"/>
    </row>
    <row r="74" spans="1:18" ht="12.75">
      <c r="A74" s="155" t="s">
        <v>1570</v>
      </c>
      <c r="B74" s="156">
        <v>44</v>
      </c>
      <c r="C74" s="157" t="s">
        <v>1185</v>
      </c>
      <c r="D74" s="158" t="s">
        <v>1474</v>
      </c>
      <c r="E74" s="159" t="s">
        <v>1489</v>
      </c>
      <c r="F74" s="159" t="s">
        <v>1315</v>
      </c>
      <c r="G74" s="159" t="s">
        <v>2204</v>
      </c>
      <c r="H74" s="159" t="s">
        <v>2205</v>
      </c>
      <c r="I74" s="159" t="s">
        <v>2489</v>
      </c>
      <c r="J74" s="159" t="s">
        <v>2490</v>
      </c>
      <c r="K74" s="159" t="s">
        <v>1591</v>
      </c>
      <c r="L74" s="159" t="s">
        <v>55</v>
      </c>
      <c r="M74" s="268" t="s">
        <v>109</v>
      </c>
      <c r="N74" s="159" t="s">
        <v>248</v>
      </c>
      <c r="O74" s="160" t="s">
        <v>249</v>
      </c>
      <c r="P74" s="149"/>
      <c r="Q74" s="150" t="s">
        <v>250</v>
      </c>
      <c r="R74" s="124"/>
    </row>
    <row r="75" spans="1:18" ht="12.75">
      <c r="A75" s="151" t="s">
        <v>694</v>
      </c>
      <c r="B75" s="161"/>
      <c r="C75" s="162" t="s">
        <v>773</v>
      </c>
      <c r="D75" s="163" t="s">
        <v>1616</v>
      </c>
      <c r="E75" s="164" t="s">
        <v>1582</v>
      </c>
      <c r="F75" s="164" t="s">
        <v>1415</v>
      </c>
      <c r="G75" s="164" t="s">
        <v>2182</v>
      </c>
      <c r="H75" s="164" t="s">
        <v>2232</v>
      </c>
      <c r="I75" s="164" t="s">
        <v>1486</v>
      </c>
      <c r="J75" s="164" t="s">
        <v>1521</v>
      </c>
      <c r="K75" s="164" t="s">
        <v>2182</v>
      </c>
      <c r="L75" s="164" t="s">
        <v>1479</v>
      </c>
      <c r="M75" s="269"/>
      <c r="N75" s="164" t="s">
        <v>1411</v>
      </c>
      <c r="O75" s="165" t="s">
        <v>1480</v>
      </c>
      <c r="P75" s="166"/>
      <c r="Q75" s="167" t="s">
        <v>251</v>
      </c>
      <c r="R75" s="124"/>
    </row>
    <row r="76" spans="1:18" ht="12.75">
      <c r="A76" s="155" t="s">
        <v>1571</v>
      </c>
      <c r="B76" s="156">
        <v>58</v>
      </c>
      <c r="C76" s="157" t="s">
        <v>1199</v>
      </c>
      <c r="D76" s="158" t="s">
        <v>1404</v>
      </c>
      <c r="E76" s="159" t="s">
        <v>1514</v>
      </c>
      <c r="F76" s="159" t="s">
        <v>1515</v>
      </c>
      <c r="G76" s="159" t="s">
        <v>2186</v>
      </c>
      <c r="H76" s="159" t="s">
        <v>2187</v>
      </c>
      <c r="I76" s="159" t="s">
        <v>2460</v>
      </c>
      <c r="J76" s="159" t="s">
        <v>2467</v>
      </c>
      <c r="K76" s="159" t="s">
        <v>2468</v>
      </c>
      <c r="L76" s="159" t="s">
        <v>50</v>
      </c>
      <c r="M76" s="268" t="s">
        <v>109</v>
      </c>
      <c r="N76" s="159" t="s">
        <v>252</v>
      </c>
      <c r="O76" s="160" t="s">
        <v>253</v>
      </c>
      <c r="P76" s="149"/>
      <c r="Q76" s="150" t="s">
        <v>254</v>
      </c>
      <c r="R76" s="124"/>
    </row>
    <row r="77" spans="1:18" ht="12.75">
      <c r="A77" s="151" t="s">
        <v>684</v>
      </c>
      <c r="B77" s="161"/>
      <c r="C77" s="162" t="s">
        <v>699</v>
      </c>
      <c r="D77" s="163" t="s">
        <v>1695</v>
      </c>
      <c r="E77" s="164" t="s">
        <v>1507</v>
      </c>
      <c r="F77" s="164" t="s">
        <v>1517</v>
      </c>
      <c r="G77" s="164" t="s">
        <v>2336</v>
      </c>
      <c r="H77" s="164" t="s">
        <v>2271</v>
      </c>
      <c r="I77" s="164" t="s">
        <v>2178</v>
      </c>
      <c r="J77" s="164" t="s">
        <v>2570</v>
      </c>
      <c r="K77" s="164" t="s">
        <v>1463</v>
      </c>
      <c r="L77" s="164" t="s">
        <v>1572</v>
      </c>
      <c r="M77" s="269"/>
      <c r="N77" s="164" t="s">
        <v>2179</v>
      </c>
      <c r="O77" s="165" t="s">
        <v>255</v>
      </c>
      <c r="P77" s="166"/>
      <c r="Q77" s="167" t="s">
        <v>256</v>
      </c>
      <c r="R77" s="124"/>
    </row>
    <row r="78" spans="1:18" ht="12.75">
      <c r="A78" s="155" t="s">
        <v>276</v>
      </c>
      <c r="B78" s="156">
        <v>52</v>
      </c>
      <c r="C78" s="157" t="s">
        <v>1193</v>
      </c>
      <c r="D78" s="158" t="s">
        <v>1555</v>
      </c>
      <c r="E78" s="159" t="s">
        <v>1556</v>
      </c>
      <c r="F78" s="159" t="s">
        <v>1557</v>
      </c>
      <c r="G78" s="159" t="s">
        <v>2215</v>
      </c>
      <c r="H78" s="159" t="s">
        <v>2240</v>
      </c>
      <c r="I78" s="159" t="s">
        <v>2453</v>
      </c>
      <c r="J78" s="159" t="s">
        <v>2526</v>
      </c>
      <c r="K78" s="159" t="s">
        <v>2527</v>
      </c>
      <c r="L78" s="159" t="s">
        <v>57</v>
      </c>
      <c r="M78" s="268" t="s">
        <v>109</v>
      </c>
      <c r="N78" s="159" t="s">
        <v>277</v>
      </c>
      <c r="O78" s="160" t="s">
        <v>265</v>
      </c>
      <c r="P78" s="149"/>
      <c r="Q78" s="150" t="s">
        <v>278</v>
      </c>
      <c r="R78" s="124"/>
    </row>
    <row r="79" spans="1:18" ht="12.75">
      <c r="A79" s="151" t="s">
        <v>688</v>
      </c>
      <c r="B79" s="161"/>
      <c r="C79" s="162" t="s">
        <v>895</v>
      </c>
      <c r="D79" s="163" t="s">
        <v>1708</v>
      </c>
      <c r="E79" s="164" t="s">
        <v>1631</v>
      </c>
      <c r="F79" s="164" t="s">
        <v>1709</v>
      </c>
      <c r="G79" s="164" t="s">
        <v>2340</v>
      </c>
      <c r="H79" s="164" t="s">
        <v>2210</v>
      </c>
      <c r="I79" s="164" t="s">
        <v>2504</v>
      </c>
      <c r="J79" s="164" t="s">
        <v>2571</v>
      </c>
      <c r="K79" s="164" t="s">
        <v>1588</v>
      </c>
      <c r="L79" s="164" t="s">
        <v>2167</v>
      </c>
      <c r="M79" s="269"/>
      <c r="N79" s="164" t="s">
        <v>2529</v>
      </c>
      <c r="O79" s="165" t="s">
        <v>60</v>
      </c>
      <c r="P79" s="166"/>
      <c r="Q79" s="167" t="s">
        <v>279</v>
      </c>
      <c r="R79" s="124"/>
    </row>
    <row r="80" spans="1:18" ht="12.75">
      <c r="A80" s="155" t="s">
        <v>1574</v>
      </c>
      <c r="B80" s="156">
        <v>51</v>
      </c>
      <c r="C80" s="157" t="s">
        <v>1192</v>
      </c>
      <c r="D80" s="158" t="s">
        <v>1525</v>
      </c>
      <c r="E80" s="159" t="s">
        <v>1526</v>
      </c>
      <c r="F80" s="159" t="s">
        <v>1527</v>
      </c>
      <c r="G80" s="159" t="s">
        <v>2218</v>
      </c>
      <c r="H80" s="159" t="s">
        <v>2219</v>
      </c>
      <c r="I80" s="159" t="s">
        <v>2499</v>
      </c>
      <c r="J80" s="159" t="s">
        <v>2500</v>
      </c>
      <c r="K80" s="159" t="s">
        <v>2501</v>
      </c>
      <c r="L80" s="159" t="s">
        <v>59</v>
      </c>
      <c r="M80" s="268" t="s">
        <v>109</v>
      </c>
      <c r="N80" s="159" t="s">
        <v>257</v>
      </c>
      <c r="O80" s="160" t="s">
        <v>1471</v>
      </c>
      <c r="P80" s="149"/>
      <c r="Q80" s="150" t="s">
        <v>258</v>
      </c>
      <c r="R80" s="124"/>
    </row>
    <row r="81" spans="1:18" ht="12.75">
      <c r="A81" s="151" t="s">
        <v>687</v>
      </c>
      <c r="B81" s="161"/>
      <c r="C81" s="162" t="s">
        <v>761</v>
      </c>
      <c r="D81" s="163" t="s">
        <v>1699</v>
      </c>
      <c r="E81" s="164" t="s">
        <v>1506</v>
      </c>
      <c r="F81" s="164" t="s">
        <v>1505</v>
      </c>
      <c r="G81" s="164" t="s">
        <v>1709</v>
      </c>
      <c r="H81" s="164" t="s">
        <v>1588</v>
      </c>
      <c r="I81" s="164" t="s">
        <v>2236</v>
      </c>
      <c r="J81" s="164" t="s">
        <v>2502</v>
      </c>
      <c r="K81" s="164" t="s">
        <v>2275</v>
      </c>
      <c r="L81" s="164" t="s">
        <v>74</v>
      </c>
      <c r="M81" s="269"/>
      <c r="N81" s="164" t="s">
        <v>2528</v>
      </c>
      <c r="O81" s="165" t="s">
        <v>1502</v>
      </c>
      <c r="P81" s="166"/>
      <c r="Q81" s="167" t="s">
        <v>259</v>
      </c>
      <c r="R81" s="124"/>
    </row>
    <row r="82" spans="1:18" ht="12.75">
      <c r="A82" s="155" t="s">
        <v>2188</v>
      </c>
      <c r="B82" s="156">
        <v>39</v>
      </c>
      <c r="C82" s="157" t="s">
        <v>1180</v>
      </c>
      <c r="D82" s="158" t="s">
        <v>1130</v>
      </c>
      <c r="E82" s="159" t="s">
        <v>1426</v>
      </c>
      <c r="F82" s="159" t="s">
        <v>1427</v>
      </c>
      <c r="G82" s="159" t="s">
        <v>2180</v>
      </c>
      <c r="H82" s="159" t="s">
        <v>2193</v>
      </c>
      <c r="I82" s="159" t="s">
        <v>2493</v>
      </c>
      <c r="J82" s="159" t="s">
        <v>2494</v>
      </c>
      <c r="K82" s="159" t="s">
        <v>1547</v>
      </c>
      <c r="L82" s="159" t="s">
        <v>55</v>
      </c>
      <c r="M82" s="268" t="s">
        <v>109</v>
      </c>
      <c r="N82" s="159" t="s">
        <v>260</v>
      </c>
      <c r="O82" s="160" t="s">
        <v>261</v>
      </c>
      <c r="P82" s="149"/>
      <c r="Q82" s="150" t="s">
        <v>262</v>
      </c>
      <c r="R82" s="124"/>
    </row>
    <row r="83" spans="1:18" ht="12.75">
      <c r="A83" s="151" t="s">
        <v>672</v>
      </c>
      <c r="B83" s="161"/>
      <c r="C83" s="162" t="s">
        <v>766</v>
      </c>
      <c r="D83" s="163" t="s">
        <v>1491</v>
      </c>
      <c r="E83" s="164" t="s">
        <v>1522</v>
      </c>
      <c r="F83" s="164" t="s">
        <v>1492</v>
      </c>
      <c r="G83" s="164" t="s">
        <v>1521</v>
      </c>
      <c r="H83" s="164" t="s">
        <v>1698</v>
      </c>
      <c r="I83" s="164" t="s">
        <v>1711</v>
      </c>
      <c r="J83" s="164" t="s">
        <v>2238</v>
      </c>
      <c r="K83" s="164" t="s">
        <v>2495</v>
      </c>
      <c r="L83" s="164" t="s">
        <v>1522</v>
      </c>
      <c r="M83" s="269"/>
      <c r="N83" s="164" t="s">
        <v>2495</v>
      </c>
      <c r="O83" s="165" t="s">
        <v>2276</v>
      </c>
      <c r="P83" s="166"/>
      <c r="Q83" s="167" t="s">
        <v>263</v>
      </c>
      <c r="R83" s="124"/>
    </row>
    <row r="84" spans="1:18" ht="12.75">
      <c r="A84" s="155" t="s">
        <v>1577</v>
      </c>
      <c r="B84" s="156">
        <v>60</v>
      </c>
      <c r="C84" s="157" t="s">
        <v>1201</v>
      </c>
      <c r="D84" s="158" t="s">
        <v>1362</v>
      </c>
      <c r="E84" s="159" t="s">
        <v>1496</v>
      </c>
      <c r="F84" s="159" t="s">
        <v>1541</v>
      </c>
      <c r="G84" s="159" t="s">
        <v>2208</v>
      </c>
      <c r="H84" s="159" t="s">
        <v>2209</v>
      </c>
      <c r="I84" s="159" t="s">
        <v>2496</v>
      </c>
      <c r="J84" s="159" t="s">
        <v>2497</v>
      </c>
      <c r="K84" s="159" t="s">
        <v>2498</v>
      </c>
      <c r="L84" s="159" t="s">
        <v>61</v>
      </c>
      <c r="M84" s="268" t="s">
        <v>109</v>
      </c>
      <c r="N84" s="159" t="s">
        <v>280</v>
      </c>
      <c r="O84" s="160" t="s">
        <v>281</v>
      </c>
      <c r="P84" s="149"/>
      <c r="Q84" s="150" t="s">
        <v>282</v>
      </c>
      <c r="R84" s="124"/>
    </row>
    <row r="85" spans="1:18" ht="12.75">
      <c r="A85" s="151" t="s">
        <v>688</v>
      </c>
      <c r="B85" s="161"/>
      <c r="C85" s="162" t="s">
        <v>755</v>
      </c>
      <c r="D85" s="163" t="s">
        <v>1461</v>
      </c>
      <c r="E85" s="164" t="s">
        <v>1588</v>
      </c>
      <c r="F85" s="164" t="s">
        <v>1703</v>
      </c>
      <c r="G85" s="164" t="s">
        <v>2337</v>
      </c>
      <c r="H85" s="164" t="s">
        <v>2237</v>
      </c>
      <c r="I85" s="164" t="s">
        <v>2656</v>
      </c>
      <c r="J85" s="164" t="s">
        <v>2503</v>
      </c>
      <c r="K85" s="164" t="s">
        <v>1672</v>
      </c>
      <c r="L85" s="164" t="s">
        <v>2352</v>
      </c>
      <c r="M85" s="269"/>
      <c r="N85" s="164" t="s">
        <v>1575</v>
      </c>
      <c r="O85" s="165" t="s">
        <v>2210</v>
      </c>
      <c r="P85" s="166"/>
      <c r="Q85" s="167" t="s">
        <v>283</v>
      </c>
      <c r="R85" s="124"/>
    </row>
    <row r="86" spans="1:18" ht="12.75">
      <c r="A86" s="155" t="s">
        <v>284</v>
      </c>
      <c r="B86" s="156">
        <v>49</v>
      </c>
      <c r="C86" s="157" t="s">
        <v>1190</v>
      </c>
      <c r="D86" s="158" t="s">
        <v>1474</v>
      </c>
      <c r="E86" s="159" t="s">
        <v>1475</v>
      </c>
      <c r="F86" s="159" t="s">
        <v>1476</v>
      </c>
      <c r="G86" s="159" t="s">
        <v>2194</v>
      </c>
      <c r="H86" s="159" t="s">
        <v>2195</v>
      </c>
      <c r="I86" s="159" t="s">
        <v>2116</v>
      </c>
      <c r="J86" s="159" t="s">
        <v>2491</v>
      </c>
      <c r="K86" s="159" t="s">
        <v>2492</v>
      </c>
      <c r="L86" s="159" t="s">
        <v>58</v>
      </c>
      <c r="M86" s="268" t="s">
        <v>109</v>
      </c>
      <c r="N86" s="159" t="s">
        <v>264</v>
      </c>
      <c r="O86" s="160" t="s">
        <v>265</v>
      </c>
      <c r="P86" s="149"/>
      <c r="Q86" s="150" t="s">
        <v>266</v>
      </c>
      <c r="R86" s="124"/>
    </row>
    <row r="87" spans="1:18" ht="12.75">
      <c r="A87" s="151" t="s">
        <v>684</v>
      </c>
      <c r="B87" s="161"/>
      <c r="C87" s="162" t="s">
        <v>698</v>
      </c>
      <c r="D87" s="163" t="s">
        <v>1697</v>
      </c>
      <c r="E87" s="164" t="s">
        <v>1572</v>
      </c>
      <c r="F87" s="164" t="s">
        <v>1418</v>
      </c>
      <c r="G87" s="164" t="s">
        <v>2339</v>
      </c>
      <c r="H87" s="164" t="s">
        <v>1610</v>
      </c>
      <c r="I87" s="164" t="s">
        <v>2525</v>
      </c>
      <c r="J87" s="164" t="s">
        <v>2271</v>
      </c>
      <c r="K87" s="164" t="s">
        <v>1517</v>
      </c>
      <c r="L87" s="164" t="s">
        <v>73</v>
      </c>
      <c r="M87" s="269"/>
      <c r="N87" s="164" t="s">
        <v>311</v>
      </c>
      <c r="O87" s="165" t="s">
        <v>2179</v>
      </c>
      <c r="P87" s="166"/>
      <c r="Q87" s="167" t="s">
        <v>267</v>
      </c>
      <c r="R87" s="124"/>
    </row>
    <row r="88" spans="1:18" ht="12.75">
      <c r="A88" s="155" t="s">
        <v>285</v>
      </c>
      <c r="B88" s="156">
        <v>76</v>
      </c>
      <c r="C88" s="157" t="s">
        <v>1217</v>
      </c>
      <c r="D88" s="158" t="s">
        <v>1656</v>
      </c>
      <c r="E88" s="159" t="s">
        <v>1657</v>
      </c>
      <c r="F88" s="159" t="s">
        <v>1658</v>
      </c>
      <c r="G88" s="159" t="s">
        <v>2247</v>
      </c>
      <c r="H88" s="159" t="s">
        <v>2248</v>
      </c>
      <c r="I88" s="159" t="s">
        <v>2533</v>
      </c>
      <c r="J88" s="159" t="s">
        <v>2534</v>
      </c>
      <c r="K88" s="159" t="s">
        <v>2535</v>
      </c>
      <c r="L88" s="159" t="s">
        <v>66</v>
      </c>
      <c r="M88" s="268" t="s">
        <v>109</v>
      </c>
      <c r="N88" s="159" t="s">
        <v>286</v>
      </c>
      <c r="O88" s="160" t="s">
        <v>287</v>
      </c>
      <c r="P88" s="149"/>
      <c r="Q88" s="150" t="s">
        <v>288</v>
      </c>
      <c r="R88" s="124"/>
    </row>
    <row r="89" spans="1:18" ht="12.75">
      <c r="A89" s="151" t="s">
        <v>694</v>
      </c>
      <c r="B89" s="161"/>
      <c r="C89" s="162" t="s">
        <v>601</v>
      </c>
      <c r="D89" s="163" t="s">
        <v>1723</v>
      </c>
      <c r="E89" s="164" t="s">
        <v>1670</v>
      </c>
      <c r="F89" s="164" t="s">
        <v>1612</v>
      </c>
      <c r="G89" s="164" t="s">
        <v>1539</v>
      </c>
      <c r="H89" s="164" t="s">
        <v>2226</v>
      </c>
      <c r="I89" s="164" t="s">
        <v>2573</v>
      </c>
      <c r="J89" s="164" t="s">
        <v>2274</v>
      </c>
      <c r="K89" s="164" t="s">
        <v>2214</v>
      </c>
      <c r="L89" s="164" t="s">
        <v>1501</v>
      </c>
      <c r="M89" s="269"/>
      <c r="N89" s="164" t="s">
        <v>1502</v>
      </c>
      <c r="O89" s="165" t="s">
        <v>2198</v>
      </c>
      <c r="P89" s="166"/>
      <c r="Q89" s="167" t="s">
        <v>289</v>
      </c>
      <c r="R89" s="124"/>
    </row>
    <row r="90" spans="1:18" ht="12.75">
      <c r="A90" s="155" t="s">
        <v>290</v>
      </c>
      <c r="B90" s="156">
        <v>54</v>
      </c>
      <c r="C90" s="157" t="s">
        <v>1195</v>
      </c>
      <c r="D90" s="158" t="s">
        <v>1530</v>
      </c>
      <c r="E90" s="159" t="s">
        <v>1531</v>
      </c>
      <c r="F90" s="159" t="s">
        <v>1532</v>
      </c>
      <c r="G90" s="159" t="s">
        <v>2215</v>
      </c>
      <c r="H90" s="159" t="s">
        <v>2216</v>
      </c>
      <c r="I90" s="159" t="s">
        <v>2506</v>
      </c>
      <c r="J90" s="159" t="s">
        <v>2507</v>
      </c>
      <c r="K90" s="159" t="s">
        <v>2508</v>
      </c>
      <c r="L90" s="159" t="s">
        <v>64</v>
      </c>
      <c r="M90" s="268" t="s">
        <v>109</v>
      </c>
      <c r="N90" s="159" t="s">
        <v>268</v>
      </c>
      <c r="O90" s="160" t="s">
        <v>269</v>
      </c>
      <c r="P90" s="149"/>
      <c r="Q90" s="150" t="s">
        <v>270</v>
      </c>
      <c r="R90" s="124"/>
    </row>
    <row r="91" spans="1:18" ht="12.75">
      <c r="A91" s="151" t="s">
        <v>685</v>
      </c>
      <c r="B91" s="161"/>
      <c r="C91" s="162" t="s">
        <v>761</v>
      </c>
      <c r="D91" s="163" t="s">
        <v>1700</v>
      </c>
      <c r="E91" s="164" t="s">
        <v>1539</v>
      </c>
      <c r="F91" s="164" t="s">
        <v>1701</v>
      </c>
      <c r="G91" s="164" t="s">
        <v>2340</v>
      </c>
      <c r="H91" s="164" t="s">
        <v>2274</v>
      </c>
      <c r="I91" s="164" t="s">
        <v>1612</v>
      </c>
      <c r="J91" s="164" t="s">
        <v>2573</v>
      </c>
      <c r="K91" s="164" t="s">
        <v>1501</v>
      </c>
      <c r="L91" s="164" t="s">
        <v>2241</v>
      </c>
      <c r="M91" s="269"/>
      <c r="N91" s="164" t="s">
        <v>2241</v>
      </c>
      <c r="O91" s="165" t="s">
        <v>2217</v>
      </c>
      <c r="P91" s="166"/>
      <c r="Q91" s="167" t="s">
        <v>271</v>
      </c>
      <c r="R91" s="124"/>
    </row>
    <row r="92" spans="1:18" ht="12.75">
      <c r="A92" s="155" t="s">
        <v>63</v>
      </c>
      <c r="B92" s="156">
        <v>47</v>
      </c>
      <c r="C92" s="157" t="s">
        <v>1188</v>
      </c>
      <c r="D92" s="158" t="s">
        <v>1495</v>
      </c>
      <c r="E92" s="159" t="s">
        <v>1496</v>
      </c>
      <c r="F92" s="159" t="s">
        <v>1497</v>
      </c>
      <c r="G92" s="159" t="s">
        <v>2222</v>
      </c>
      <c r="H92" s="159" t="s">
        <v>2223</v>
      </c>
      <c r="I92" s="159" t="s">
        <v>2530</v>
      </c>
      <c r="J92" s="159" t="s">
        <v>2531</v>
      </c>
      <c r="K92" s="159" t="s">
        <v>1667</v>
      </c>
      <c r="L92" s="159" t="s">
        <v>68</v>
      </c>
      <c r="M92" s="268" t="s">
        <v>109</v>
      </c>
      <c r="N92" s="159" t="s">
        <v>291</v>
      </c>
      <c r="O92" s="160" t="s">
        <v>292</v>
      </c>
      <c r="P92" s="149"/>
      <c r="Q92" s="150" t="s">
        <v>293</v>
      </c>
      <c r="R92" s="124"/>
    </row>
    <row r="93" spans="1:18" ht="12.75">
      <c r="A93" s="151" t="s">
        <v>694</v>
      </c>
      <c r="B93" s="161"/>
      <c r="C93" s="162" t="s">
        <v>779</v>
      </c>
      <c r="D93" s="163" t="s">
        <v>1705</v>
      </c>
      <c r="E93" s="164" t="s">
        <v>1589</v>
      </c>
      <c r="F93" s="164" t="s">
        <v>1552</v>
      </c>
      <c r="G93" s="164" t="s">
        <v>2252</v>
      </c>
      <c r="H93" s="164" t="s">
        <v>1609</v>
      </c>
      <c r="I93" s="164" t="s">
        <v>1559</v>
      </c>
      <c r="J93" s="164" t="s">
        <v>2574</v>
      </c>
      <c r="K93" s="164" t="s">
        <v>2532</v>
      </c>
      <c r="L93" s="164" t="s">
        <v>2340</v>
      </c>
      <c r="M93" s="269"/>
      <c r="N93" s="164" t="s">
        <v>1501</v>
      </c>
      <c r="O93" s="165" t="s">
        <v>1479</v>
      </c>
      <c r="P93" s="166"/>
      <c r="Q93" s="167" t="s">
        <v>294</v>
      </c>
      <c r="R93" s="124"/>
    </row>
    <row r="94" spans="1:18" ht="12.75">
      <c r="A94" s="155" t="s">
        <v>2211</v>
      </c>
      <c r="B94" s="156">
        <v>68</v>
      </c>
      <c r="C94" s="157" t="s">
        <v>1209</v>
      </c>
      <c r="D94" s="158" t="s">
        <v>1451</v>
      </c>
      <c r="E94" s="159" t="s">
        <v>1618</v>
      </c>
      <c r="F94" s="159" t="s">
        <v>1619</v>
      </c>
      <c r="G94" s="159" t="s">
        <v>2220</v>
      </c>
      <c r="H94" s="159" t="s">
        <v>2221</v>
      </c>
      <c r="I94" s="159" t="s">
        <v>2509</v>
      </c>
      <c r="J94" s="159" t="s">
        <v>2510</v>
      </c>
      <c r="K94" s="159" t="s">
        <v>2511</v>
      </c>
      <c r="L94" s="159" t="s">
        <v>70</v>
      </c>
      <c r="M94" s="268" t="s">
        <v>109</v>
      </c>
      <c r="N94" s="159" t="s">
        <v>295</v>
      </c>
      <c r="O94" s="160" t="s">
        <v>296</v>
      </c>
      <c r="P94" s="149"/>
      <c r="Q94" s="150" t="s">
        <v>297</v>
      </c>
      <c r="R94" s="124"/>
    </row>
    <row r="95" spans="1:18" ht="12.75">
      <c r="A95" s="151" t="s">
        <v>686</v>
      </c>
      <c r="B95" s="161"/>
      <c r="C95" s="162" t="s">
        <v>749</v>
      </c>
      <c r="D95" s="163" t="s">
        <v>1486</v>
      </c>
      <c r="E95" s="164" t="s">
        <v>1621</v>
      </c>
      <c r="F95" s="164" t="s">
        <v>1499</v>
      </c>
      <c r="G95" s="164" t="s">
        <v>1621</v>
      </c>
      <c r="H95" s="164" t="s">
        <v>1711</v>
      </c>
      <c r="I95" s="164" t="s">
        <v>1609</v>
      </c>
      <c r="J95" s="164" t="s">
        <v>1621</v>
      </c>
      <c r="K95" s="164" t="s">
        <v>2199</v>
      </c>
      <c r="L95" s="164" t="s">
        <v>1552</v>
      </c>
      <c r="M95" s="269"/>
      <c r="N95" s="164" t="s">
        <v>2313</v>
      </c>
      <c r="O95" s="165" t="s">
        <v>1499</v>
      </c>
      <c r="P95" s="166"/>
      <c r="Q95" s="167" t="s">
        <v>298</v>
      </c>
      <c r="R95" s="124"/>
    </row>
    <row r="96" spans="1:18" ht="12.75">
      <c r="A96" s="155" t="s">
        <v>312</v>
      </c>
      <c r="B96" s="156">
        <v>63</v>
      </c>
      <c r="C96" s="157" t="s">
        <v>1204</v>
      </c>
      <c r="D96" s="158" t="s">
        <v>1598</v>
      </c>
      <c r="E96" s="159" t="s">
        <v>1599</v>
      </c>
      <c r="F96" s="159" t="s">
        <v>1600</v>
      </c>
      <c r="G96" s="159" t="s">
        <v>2254</v>
      </c>
      <c r="H96" s="159" t="s">
        <v>2255</v>
      </c>
      <c r="I96" s="159" t="s">
        <v>2201</v>
      </c>
      <c r="J96" s="159" t="s">
        <v>2539</v>
      </c>
      <c r="K96" s="159" t="s">
        <v>2540</v>
      </c>
      <c r="L96" s="159" t="s">
        <v>76</v>
      </c>
      <c r="M96" s="268" t="s">
        <v>109</v>
      </c>
      <c r="N96" s="159" t="s">
        <v>313</v>
      </c>
      <c r="O96" s="160" t="s">
        <v>314</v>
      </c>
      <c r="P96" s="149"/>
      <c r="Q96" s="150" t="s">
        <v>315</v>
      </c>
      <c r="R96" s="124"/>
    </row>
    <row r="97" spans="1:18" ht="12.75">
      <c r="A97" s="151" t="s">
        <v>688</v>
      </c>
      <c r="B97" s="161"/>
      <c r="C97" s="162" t="s">
        <v>895</v>
      </c>
      <c r="D97" s="163" t="s">
        <v>1655</v>
      </c>
      <c r="E97" s="164" t="s">
        <v>1672</v>
      </c>
      <c r="F97" s="164" t="s">
        <v>1725</v>
      </c>
      <c r="G97" s="164" t="s">
        <v>2342</v>
      </c>
      <c r="H97" s="164" t="s">
        <v>2279</v>
      </c>
      <c r="I97" s="164" t="s">
        <v>2658</v>
      </c>
      <c r="J97" s="164" t="s">
        <v>2575</v>
      </c>
      <c r="K97" s="164" t="s">
        <v>2273</v>
      </c>
      <c r="L97" s="164" t="s">
        <v>2229</v>
      </c>
      <c r="M97" s="269"/>
      <c r="N97" s="164" t="s">
        <v>1631</v>
      </c>
      <c r="O97" s="165" t="s">
        <v>2541</v>
      </c>
      <c r="P97" s="166"/>
      <c r="Q97" s="167" t="s">
        <v>316</v>
      </c>
      <c r="R97" s="124"/>
    </row>
    <row r="98" spans="1:18" ht="12.75">
      <c r="A98" s="155" t="s">
        <v>317</v>
      </c>
      <c r="B98" s="156">
        <v>50</v>
      </c>
      <c r="C98" s="157" t="s">
        <v>1191</v>
      </c>
      <c r="D98" s="158" t="s">
        <v>1290</v>
      </c>
      <c r="E98" s="159" t="s">
        <v>1536</v>
      </c>
      <c r="F98" s="159" t="s">
        <v>1537</v>
      </c>
      <c r="G98" s="159" t="s">
        <v>2212</v>
      </c>
      <c r="H98" s="159" t="s">
        <v>2213</v>
      </c>
      <c r="I98" s="159" t="s">
        <v>2505</v>
      </c>
      <c r="J98" s="159" t="s">
        <v>2190</v>
      </c>
      <c r="K98" s="159" t="s">
        <v>2501</v>
      </c>
      <c r="L98" s="159" t="s">
        <v>62</v>
      </c>
      <c r="M98" s="268" t="s">
        <v>109</v>
      </c>
      <c r="N98" s="159" t="s">
        <v>272</v>
      </c>
      <c r="O98" s="160" t="s">
        <v>273</v>
      </c>
      <c r="P98" s="149"/>
      <c r="Q98" s="150" t="s">
        <v>274</v>
      </c>
      <c r="R98" s="124"/>
    </row>
    <row r="99" spans="1:18" ht="12.75">
      <c r="A99" s="151" t="s">
        <v>672</v>
      </c>
      <c r="B99" s="161"/>
      <c r="C99" s="162" t="s">
        <v>749</v>
      </c>
      <c r="D99" s="163" t="s">
        <v>1654</v>
      </c>
      <c r="E99" s="164" t="s">
        <v>1587</v>
      </c>
      <c r="F99" s="164" t="s">
        <v>1585</v>
      </c>
      <c r="G99" s="164" t="s">
        <v>2338</v>
      </c>
      <c r="H99" s="164" t="s">
        <v>1702</v>
      </c>
      <c r="I99" s="164" t="s">
        <v>2249</v>
      </c>
      <c r="J99" s="164" t="s">
        <v>2272</v>
      </c>
      <c r="K99" s="164" t="s">
        <v>1621</v>
      </c>
      <c r="L99" s="164" t="s">
        <v>2657</v>
      </c>
      <c r="M99" s="269"/>
      <c r="N99" s="164" t="s">
        <v>1553</v>
      </c>
      <c r="O99" s="165" t="s">
        <v>318</v>
      </c>
      <c r="P99" s="166"/>
      <c r="Q99" s="167" t="s">
        <v>275</v>
      </c>
      <c r="R99" s="124"/>
    </row>
    <row r="100" spans="1:18" ht="12.75">
      <c r="A100" s="155" t="s">
        <v>2239</v>
      </c>
      <c r="B100" s="156">
        <v>65</v>
      </c>
      <c r="C100" s="157" t="s">
        <v>1206</v>
      </c>
      <c r="D100" s="158" t="s">
        <v>1594</v>
      </c>
      <c r="E100" s="159" t="s">
        <v>1595</v>
      </c>
      <c r="F100" s="159" t="s">
        <v>1557</v>
      </c>
      <c r="G100" s="159" t="s">
        <v>2257</v>
      </c>
      <c r="H100" s="159" t="s">
        <v>2258</v>
      </c>
      <c r="I100" s="159" t="s">
        <v>2171</v>
      </c>
      <c r="J100" s="159" t="s">
        <v>2269</v>
      </c>
      <c r="K100" s="159" t="s">
        <v>2546</v>
      </c>
      <c r="L100" s="159" t="s">
        <v>71</v>
      </c>
      <c r="M100" s="268" t="s">
        <v>109</v>
      </c>
      <c r="N100" s="159" t="s">
        <v>299</v>
      </c>
      <c r="O100" s="160" t="s">
        <v>300</v>
      </c>
      <c r="P100" s="149"/>
      <c r="Q100" s="150" t="s">
        <v>301</v>
      </c>
      <c r="R100" s="124"/>
    </row>
    <row r="101" spans="1:18" ht="12.75">
      <c r="A101" s="151" t="s">
        <v>688</v>
      </c>
      <c r="B101" s="161"/>
      <c r="C101" s="162" t="s">
        <v>755</v>
      </c>
      <c r="D101" s="163" t="s">
        <v>1720</v>
      </c>
      <c r="E101" s="164" t="s">
        <v>1721</v>
      </c>
      <c r="F101" s="164" t="s">
        <v>1709</v>
      </c>
      <c r="G101" s="164" t="s">
        <v>2256</v>
      </c>
      <c r="H101" s="164" t="s">
        <v>2280</v>
      </c>
      <c r="I101" s="164" t="s">
        <v>2659</v>
      </c>
      <c r="J101" s="164" t="s">
        <v>2279</v>
      </c>
      <c r="K101" s="164" t="s">
        <v>1503</v>
      </c>
      <c r="L101" s="164" t="s">
        <v>2270</v>
      </c>
      <c r="M101" s="269"/>
      <c r="N101" s="164" t="s">
        <v>2311</v>
      </c>
      <c r="O101" s="165" t="s">
        <v>2270</v>
      </c>
      <c r="P101" s="166"/>
      <c r="Q101" s="167" t="s">
        <v>2606</v>
      </c>
      <c r="R101" s="124"/>
    </row>
    <row r="102" spans="1:18" ht="12.75">
      <c r="A102" s="155" t="s">
        <v>319</v>
      </c>
      <c r="B102" s="156">
        <v>74</v>
      </c>
      <c r="C102" s="157" t="s">
        <v>1215</v>
      </c>
      <c r="D102" s="158" t="s">
        <v>1290</v>
      </c>
      <c r="E102" s="159" t="s">
        <v>1639</v>
      </c>
      <c r="F102" s="159" t="s">
        <v>1640</v>
      </c>
      <c r="G102" s="159" t="s">
        <v>2259</v>
      </c>
      <c r="H102" s="159" t="s">
        <v>2260</v>
      </c>
      <c r="I102" s="159" t="s">
        <v>2332</v>
      </c>
      <c r="J102" s="159" t="s">
        <v>2547</v>
      </c>
      <c r="K102" s="159" t="s">
        <v>2548</v>
      </c>
      <c r="L102" s="159" t="s">
        <v>78</v>
      </c>
      <c r="M102" s="268" t="s">
        <v>109</v>
      </c>
      <c r="N102" s="159" t="s">
        <v>320</v>
      </c>
      <c r="O102" s="160" t="s">
        <v>321</v>
      </c>
      <c r="P102" s="149"/>
      <c r="Q102" s="150" t="s">
        <v>322</v>
      </c>
      <c r="R102" s="124"/>
    </row>
    <row r="103" spans="1:18" ht="12.75">
      <c r="A103" s="151" t="s">
        <v>687</v>
      </c>
      <c r="B103" s="161"/>
      <c r="C103" s="162" t="s">
        <v>761</v>
      </c>
      <c r="D103" s="163" t="s">
        <v>1727</v>
      </c>
      <c r="E103" s="164" t="s">
        <v>1728</v>
      </c>
      <c r="F103" s="164" t="s">
        <v>1729</v>
      </c>
      <c r="G103" s="164" t="s">
        <v>1727</v>
      </c>
      <c r="H103" s="164" t="s">
        <v>2246</v>
      </c>
      <c r="I103" s="164" t="s">
        <v>2660</v>
      </c>
      <c r="J103" s="164" t="s">
        <v>1692</v>
      </c>
      <c r="K103" s="164" t="s">
        <v>2577</v>
      </c>
      <c r="L103" s="164" t="s">
        <v>1709</v>
      </c>
      <c r="M103" s="269"/>
      <c r="N103" s="164" t="s">
        <v>2253</v>
      </c>
      <c r="O103" s="165" t="s">
        <v>2572</v>
      </c>
      <c r="P103" s="166"/>
      <c r="Q103" s="167" t="s">
        <v>323</v>
      </c>
      <c r="R103" s="124"/>
    </row>
    <row r="104" spans="1:18" ht="12.75">
      <c r="A104" s="155" t="s">
        <v>324</v>
      </c>
      <c r="B104" s="156">
        <v>73</v>
      </c>
      <c r="C104" s="157" t="s">
        <v>1214</v>
      </c>
      <c r="D104" s="158" t="s">
        <v>1633</v>
      </c>
      <c r="E104" s="159" t="s">
        <v>1634</v>
      </c>
      <c r="F104" s="159" t="s">
        <v>1635</v>
      </c>
      <c r="G104" s="159" t="s">
        <v>2250</v>
      </c>
      <c r="H104" s="159" t="s">
        <v>2251</v>
      </c>
      <c r="I104" s="159" t="s">
        <v>2536</v>
      </c>
      <c r="J104" s="159" t="s">
        <v>2537</v>
      </c>
      <c r="K104" s="159" t="s">
        <v>2538</v>
      </c>
      <c r="L104" s="159" t="s">
        <v>67</v>
      </c>
      <c r="M104" s="268" t="s">
        <v>109</v>
      </c>
      <c r="N104" s="159" t="s">
        <v>302</v>
      </c>
      <c r="O104" s="160" t="s">
        <v>303</v>
      </c>
      <c r="P104" s="149"/>
      <c r="Q104" s="150" t="s">
        <v>304</v>
      </c>
      <c r="R104" s="124"/>
    </row>
    <row r="105" spans="1:18" ht="12.75">
      <c r="A105" s="151" t="s">
        <v>694</v>
      </c>
      <c r="B105" s="161"/>
      <c r="C105" s="162" t="s">
        <v>599</v>
      </c>
      <c r="D105" s="163" t="s">
        <v>1677</v>
      </c>
      <c r="E105" s="164" t="s">
        <v>1637</v>
      </c>
      <c r="F105" s="164" t="s">
        <v>1670</v>
      </c>
      <c r="G105" s="164" t="s">
        <v>2214</v>
      </c>
      <c r="H105" s="164" t="s">
        <v>1653</v>
      </c>
      <c r="I105" s="164" t="s">
        <v>2657</v>
      </c>
      <c r="J105" s="164" t="s">
        <v>2207</v>
      </c>
      <c r="K105" s="164" t="s">
        <v>1710</v>
      </c>
      <c r="L105" s="164" t="s">
        <v>2569</v>
      </c>
      <c r="M105" s="269"/>
      <c r="N105" s="164" t="s">
        <v>69</v>
      </c>
      <c r="O105" s="165" t="s">
        <v>1765</v>
      </c>
      <c r="P105" s="166"/>
      <c r="Q105" s="167" t="s">
        <v>305</v>
      </c>
      <c r="R105" s="124"/>
    </row>
    <row r="106" spans="1:18" ht="12.75">
      <c r="A106" s="155" t="s">
        <v>325</v>
      </c>
      <c r="B106" s="156">
        <v>67</v>
      </c>
      <c r="C106" s="157" t="s">
        <v>1208</v>
      </c>
      <c r="D106" s="158" t="s">
        <v>1337</v>
      </c>
      <c r="E106" s="159" t="s">
        <v>1603</v>
      </c>
      <c r="F106" s="159" t="s">
        <v>1604</v>
      </c>
      <c r="G106" s="159" t="s">
        <v>2263</v>
      </c>
      <c r="H106" s="159" t="s">
        <v>2264</v>
      </c>
      <c r="I106" s="159" t="s">
        <v>2552</v>
      </c>
      <c r="J106" s="159" t="s">
        <v>2553</v>
      </c>
      <c r="K106" s="159" t="s">
        <v>2554</v>
      </c>
      <c r="L106" s="159" t="s">
        <v>79</v>
      </c>
      <c r="M106" s="268" t="s">
        <v>109</v>
      </c>
      <c r="N106" s="159" t="s">
        <v>326</v>
      </c>
      <c r="O106" s="160" t="s">
        <v>327</v>
      </c>
      <c r="P106" s="149"/>
      <c r="Q106" s="150" t="s">
        <v>328</v>
      </c>
      <c r="R106" s="124"/>
    </row>
    <row r="107" spans="1:18" ht="12.75">
      <c r="A107" s="151" t="s">
        <v>673</v>
      </c>
      <c r="B107" s="161"/>
      <c r="C107" s="162" t="s">
        <v>901</v>
      </c>
      <c r="D107" s="163" t="s">
        <v>1734</v>
      </c>
      <c r="E107" s="164" t="s">
        <v>1735</v>
      </c>
      <c r="F107" s="164" t="s">
        <v>1736</v>
      </c>
      <c r="G107" s="164" t="s">
        <v>2299</v>
      </c>
      <c r="H107" s="164" t="s">
        <v>2285</v>
      </c>
      <c r="I107" s="164" t="s">
        <v>1736</v>
      </c>
      <c r="J107" s="164" t="s">
        <v>2566</v>
      </c>
      <c r="K107" s="164" t="s">
        <v>2578</v>
      </c>
      <c r="L107" s="164" t="s">
        <v>1842</v>
      </c>
      <c r="M107" s="269"/>
      <c r="N107" s="164" t="s">
        <v>2551</v>
      </c>
      <c r="O107" s="165" t="s">
        <v>329</v>
      </c>
      <c r="P107" s="166"/>
      <c r="Q107" s="167" t="s">
        <v>330</v>
      </c>
      <c r="R107" s="124"/>
    </row>
    <row r="108" spans="1:18" ht="12.75">
      <c r="A108" s="155" t="s">
        <v>1554</v>
      </c>
      <c r="B108" s="156">
        <v>92</v>
      </c>
      <c r="C108" s="157" t="s">
        <v>1233</v>
      </c>
      <c r="D108" s="158" t="s">
        <v>1527</v>
      </c>
      <c r="E108" s="159" t="s">
        <v>1752</v>
      </c>
      <c r="F108" s="159" t="s">
        <v>1753</v>
      </c>
      <c r="G108" s="159" t="s">
        <v>2286</v>
      </c>
      <c r="H108" s="159" t="s">
        <v>2287</v>
      </c>
      <c r="I108" s="159" t="s">
        <v>2581</v>
      </c>
      <c r="J108" s="159" t="s">
        <v>2582</v>
      </c>
      <c r="K108" s="159" t="s">
        <v>2583</v>
      </c>
      <c r="L108" s="159" t="s">
        <v>80</v>
      </c>
      <c r="M108" s="268" t="s">
        <v>109</v>
      </c>
      <c r="N108" s="159" t="s">
        <v>331</v>
      </c>
      <c r="O108" s="160" t="s">
        <v>332</v>
      </c>
      <c r="P108" s="149" t="s">
        <v>2371</v>
      </c>
      <c r="Q108" s="150" t="s">
        <v>333</v>
      </c>
      <c r="R108" s="124"/>
    </row>
    <row r="109" spans="1:18" ht="12.75">
      <c r="A109" s="151" t="s">
        <v>694</v>
      </c>
      <c r="B109" s="161"/>
      <c r="C109" s="162" t="s">
        <v>773</v>
      </c>
      <c r="D109" s="163" t="s">
        <v>1755</v>
      </c>
      <c r="E109" s="164" t="s">
        <v>1756</v>
      </c>
      <c r="F109" s="164" t="s">
        <v>1757</v>
      </c>
      <c r="G109" s="164" t="s">
        <v>2253</v>
      </c>
      <c r="H109" s="164" t="s">
        <v>2288</v>
      </c>
      <c r="I109" s="164" t="s">
        <v>1850</v>
      </c>
      <c r="J109" s="164" t="s">
        <v>1706</v>
      </c>
      <c r="K109" s="164" t="s">
        <v>2253</v>
      </c>
      <c r="L109" s="164" t="s">
        <v>2242</v>
      </c>
      <c r="M109" s="269"/>
      <c r="N109" s="164" t="s">
        <v>1588</v>
      </c>
      <c r="O109" s="165" t="s">
        <v>2340</v>
      </c>
      <c r="P109" s="166" t="s">
        <v>2486</v>
      </c>
      <c r="Q109" s="167" t="s">
        <v>334</v>
      </c>
      <c r="R109" s="124"/>
    </row>
    <row r="110" spans="1:18" ht="12.75">
      <c r="A110" s="155" t="s">
        <v>2542</v>
      </c>
      <c r="B110" s="156">
        <v>81</v>
      </c>
      <c r="C110" s="157" t="s">
        <v>1222</v>
      </c>
      <c r="D110" s="158" t="s">
        <v>1309</v>
      </c>
      <c r="E110" s="159" t="s">
        <v>1662</v>
      </c>
      <c r="F110" s="159" t="s">
        <v>1663</v>
      </c>
      <c r="G110" s="159" t="s">
        <v>2289</v>
      </c>
      <c r="H110" s="159" t="s">
        <v>2290</v>
      </c>
      <c r="I110" s="159" t="s">
        <v>1943</v>
      </c>
      <c r="J110" s="159" t="s">
        <v>2585</v>
      </c>
      <c r="K110" s="159" t="s">
        <v>2586</v>
      </c>
      <c r="L110" s="159" t="s">
        <v>81</v>
      </c>
      <c r="M110" s="268" t="s">
        <v>109</v>
      </c>
      <c r="N110" s="159" t="s">
        <v>306</v>
      </c>
      <c r="O110" s="160" t="s">
        <v>335</v>
      </c>
      <c r="P110" s="149"/>
      <c r="Q110" s="150" t="s">
        <v>336</v>
      </c>
      <c r="R110" s="124"/>
    </row>
    <row r="111" spans="1:18" ht="12.75">
      <c r="A111" s="151" t="s">
        <v>673</v>
      </c>
      <c r="B111" s="161"/>
      <c r="C111" s="162" t="s">
        <v>782</v>
      </c>
      <c r="D111" s="163" t="s">
        <v>1678</v>
      </c>
      <c r="E111" s="164" t="s">
        <v>1740</v>
      </c>
      <c r="F111" s="164" t="s">
        <v>1684</v>
      </c>
      <c r="G111" s="164" t="s">
        <v>1740</v>
      </c>
      <c r="H111" s="164" t="s">
        <v>2298</v>
      </c>
      <c r="I111" s="164" t="s">
        <v>2662</v>
      </c>
      <c r="J111" s="164" t="s">
        <v>2568</v>
      </c>
      <c r="K111" s="164" t="s">
        <v>2587</v>
      </c>
      <c r="L111" s="164" t="s">
        <v>82</v>
      </c>
      <c r="M111" s="269"/>
      <c r="N111" s="164" t="s">
        <v>337</v>
      </c>
      <c r="O111" s="165" t="s">
        <v>2559</v>
      </c>
      <c r="P111" s="166"/>
      <c r="Q111" s="167" t="s">
        <v>338</v>
      </c>
      <c r="R111" s="124"/>
    </row>
    <row r="112" spans="1:18" ht="12.75">
      <c r="A112" s="155" t="s">
        <v>339</v>
      </c>
      <c r="B112" s="156">
        <v>88</v>
      </c>
      <c r="C112" s="157" t="s">
        <v>1229</v>
      </c>
      <c r="D112" s="158" t="s">
        <v>1820</v>
      </c>
      <c r="E112" s="159" t="s">
        <v>1821</v>
      </c>
      <c r="F112" s="159" t="s">
        <v>1822</v>
      </c>
      <c r="G112" s="159" t="s">
        <v>2296</v>
      </c>
      <c r="H112" s="159" t="s">
        <v>2297</v>
      </c>
      <c r="I112" s="159" t="s">
        <v>2590</v>
      </c>
      <c r="J112" s="159" t="s">
        <v>2591</v>
      </c>
      <c r="K112" s="159" t="s">
        <v>2592</v>
      </c>
      <c r="L112" s="159" t="s">
        <v>2414</v>
      </c>
      <c r="M112" s="268" t="s">
        <v>109</v>
      </c>
      <c r="N112" s="159" t="s">
        <v>340</v>
      </c>
      <c r="O112" s="160" t="s">
        <v>341</v>
      </c>
      <c r="P112" s="149"/>
      <c r="Q112" s="150" t="s">
        <v>342</v>
      </c>
      <c r="R112" s="124"/>
    </row>
    <row r="113" spans="1:18" ht="12.75">
      <c r="A113" s="151" t="s">
        <v>673</v>
      </c>
      <c r="B113" s="161"/>
      <c r="C113" s="162" t="s">
        <v>760</v>
      </c>
      <c r="D113" s="163" t="s">
        <v>1685</v>
      </c>
      <c r="E113" s="164" t="s">
        <v>1825</v>
      </c>
      <c r="F113" s="164" t="s">
        <v>1685</v>
      </c>
      <c r="G113" s="164" t="s">
        <v>2345</v>
      </c>
      <c r="H113" s="164" t="s">
        <v>2291</v>
      </c>
      <c r="I113" s="164" t="s">
        <v>2665</v>
      </c>
      <c r="J113" s="164" t="s">
        <v>2594</v>
      </c>
      <c r="K113" s="164" t="s">
        <v>2595</v>
      </c>
      <c r="L113" s="164" t="s">
        <v>2563</v>
      </c>
      <c r="M113" s="269"/>
      <c r="N113" s="164" t="s">
        <v>343</v>
      </c>
      <c r="O113" s="165" t="s">
        <v>2313</v>
      </c>
      <c r="P113" s="166"/>
      <c r="Q113" s="167" t="s">
        <v>344</v>
      </c>
      <c r="R113" s="124"/>
    </row>
    <row r="114" spans="1:18" ht="12.75">
      <c r="A114" s="155" t="s">
        <v>345</v>
      </c>
      <c r="B114" s="156">
        <v>69</v>
      </c>
      <c r="C114" s="157" t="s">
        <v>1210</v>
      </c>
      <c r="D114" s="158" t="s">
        <v>1563</v>
      </c>
      <c r="E114" s="159" t="s">
        <v>1643</v>
      </c>
      <c r="F114" s="159" t="s">
        <v>1644</v>
      </c>
      <c r="G114" s="159" t="s">
        <v>2261</v>
      </c>
      <c r="H114" s="159" t="s">
        <v>2262</v>
      </c>
      <c r="I114" s="159" t="s">
        <v>2549</v>
      </c>
      <c r="J114" s="159" t="s">
        <v>2544</v>
      </c>
      <c r="K114" s="159" t="s">
        <v>2550</v>
      </c>
      <c r="L114" s="159" t="s">
        <v>77</v>
      </c>
      <c r="M114" s="268" t="s">
        <v>109</v>
      </c>
      <c r="N114" s="159" t="s">
        <v>346</v>
      </c>
      <c r="O114" s="160" t="s">
        <v>347</v>
      </c>
      <c r="P114" s="149"/>
      <c r="Q114" s="150" t="s">
        <v>348</v>
      </c>
      <c r="R114" s="124"/>
    </row>
    <row r="115" spans="1:18" ht="12.75">
      <c r="A115" s="151" t="s">
        <v>674</v>
      </c>
      <c r="B115" s="161"/>
      <c r="C115" s="162" t="s">
        <v>780</v>
      </c>
      <c r="D115" s="163" t="s">
        <v>1731</v>
      </c>
      <c r="E115" s="164" t="s">
        <v>1646</v>
      </c>
      <c r="F115" s="164" t="s">
        <v>1732</v>
      </c>
      <c r="G115" s="164" t="s">
        <v>1660</v>
      </c>
      <c r="H115" s="164" t="s">
        <v>2277</v>
      </c>
      <c r="I115" s="164" t="s">
        <v>2661</v>
      </c>
      <c r="J115" s="164" t="s">
        <v>2313</v>
      </c>
      <c r="K115" s="164" t="s">
        <v>2327</v>
      </c>
      <c r="L115" s="164" t="s">
        <v>1549</v>
      </c>
      <c r="M115" s="269"/>
      <c r="N115" s="164" t="s">
        <v>107</v>
      </c>
      <c r="O115" s="165" t="s">
        <v>349</v>
      </c>
      <c r="P115" s="166"/>
      <c r="Q115" s="167" t="s">
        <v>350</v>
      </c>
      <c r="R115" s="124"/>
    </row>
    <row r="116" spans="1:18" ht="12.75">
      <c r="A116" s="155" t="s">
        <v>351</v>
      </c>
      <c r="B116" s="156">
        <v>66</v>
      </c>
      <c r="C116" s="157" t="s">
        <v>1207</v>
      </c>
      <c r="D116" s="158" t="s">
        <v>1350</v>
      </c>
      <c r="E116" s="159" t="s">
        <v>1942</v>
      </c>
      <c r="F116" s="159" t="s">
        <v>1943</v>
      </c>
      <c r="G116" s="159" t="s">
        <v>2308</v>
      </c>
      <c r="H116" s="159" t="s">
        <v>2309</v>
      </c>
      <c r="I116" s="159" t="s">
        <v>2611</v>
      </c>
      <c r="J116" s="159" t="s">
        <v>2131</v>
      </c>
      <c r="K116" s="159" t="s">
        <v>1681</v>
      </c>
      <c r="L116" s="159" t="s">
        <v>86</v>
      </c>
      <c r="M116" s="268" t="s">
        <v>109</v>
      </c>
      <c r="N116" s="159" t="s">
        <v>352</v>
      </c>
      <c r="O116" s="160" t="s">
        <v>1358</v>
      </c>
      <c r="P116" s="149"/>
      <c r="Q116" s="150" t="s">
        <v>353</v>
      </c>
      <c r="R116" s="124"/>
    </row>
    <row r="117" spans="1:18" ht="12.75">
      <c r="A117" s="151" t="s">
        <v>688</v>
      </c>
      <c r="B117" s="161"/>
      <c r="C117" s="162" t="s">
        <v>755</v>
      </c>
      <c r="D117" s="163" t="s">
        <v>1855</v>
      </c>
      <c r="E117" s="164" t="s">
        <v>1945</v>
      </c>
      <c r="F117" s="164" t="s">
        <v>1946</v>
      </c>
      <c r="G117" s="164" t="s">
        <v>2352</v>
      </c>
      <c r="H117" s="164" t="s">
        <v>2310</v>
      </c>
      <c r="I117" s="164" t="s">
        <v>2199</v>
      </c>
      <c r="J117" s="164" t="s">
        <v>1576</v>
      </c>
      <c r="K117" s="164" t="s">
        <v>2612</v>
      </c>
      <c r="L117" s="164" t="s">
        <v>1502</v>
      </c>
      <c r="M117" s="269"/>
      <c r="N117" s="164" t="s">
        <v>2520</v>
      </c>
      <c r="O117" s="165" t="s">
        <v>354</v>
      </c>
      <c r="P117" s="166"/>
      <c r="Q117" s="167" t="s">
        <v>355</v>
      </c>
      <c r="R117" s="124"/>
    </row>
    <row r="118" spans="1:18" ht="12.75">
      <c r="A118" s="155" t="s">
        <v>356</v>
      </c>
      <c r="B118" s="156">
        <v>83</v>
      </c>
      <c r="C118" s="157" t="s">
        <v>1224</v>
      </c>
      <c r="D118" s="158" t="s">
        <v>1357</v>
      </c>
      <c r="E118" s="159" t="s">
        <v>1680</v>
      </c>
      <c r="F118" s="159" t="s">
        <v>1681</v>
      </c>
      <c r="G118" s="159" t="s">
        <v>2306</v>
      </c>
      <c r="H118" s="159" t="s">
        <v>2307</v>
      </c>
      <c r="I118" s="159" t="s">
        <v>2607</v>
      </c>
      <c r="J118" s="159" t="s">
        <v>2608</v>
      </c>
      <c r="K118" s="159" t="s">
        <v>2609</v>
      </c>
      <c r="L118" s="159" t="s">
        <v>84</v>
      </c>
      <c r="M118" s="268" t="s">
        <v>109</v>
      </c>
      <c r="N118" s="159" t="s">
        <v>357</v>
      </c>
      <c r="O118" s="160" t="s">
        <v>358</v>
      </c>
      <c r="P118" s="149"/>
      <c r="Q118" s="150" t="s">
        <v>359</v>
      </c>
      <c r="R118" s="124"/>
    </row>
    <row r="119" spans="1:18" ht="12.75">
      <c r="A119" s="151" t="s">
        <v>673</v>
      </c>
      <c r="B119" s="161"/>
      <c r="C119" s="162" t="s">
        <v>760</v>
      </c>
      <c r="D119" s="163" t="s">
        <v>1834</v>
      </c>
      <c r="E119" s="164" t="s">
        <v>1835</v>
      </c>
      <c r="F119" s="164" t="s">
        <v>1836</v>
      </c>
      <c r="G119" s="164" t="s">
        <v>1723</v>
      </c>
      <c r="H119" s="164" t="s">
        <v>2302</v>
      </c>
      <c r="I119" s="164" t="s">
        <v>1836</v>
      </c>
      <c r="J119" s="164" t="s">
        <v>2610</v>
      </c>
      <c r="K119" s="164" t="s">
        <v>1756</v>
      </c>
      <c r="L119" s="164" t="s">
        <v>1706</v>
      </c>
      <c r="M119" s="269"/>
      <c r="N119" s="164" t="s">
        <v>1654</v>
      </c>
      <c r="O119" s="165" t="s">
        <v>1707</v>
      </c>
      <c r="P119" s="166"/>
      <c r="Q119" s="167" t="s">
        <v>360</v>
      </c>
      <c r="R119" s="124"/>
    </row>
    <row r="120" spans="1:18" ht="12.75">
      <c r="A120" s="155" t="s">
        <v>361</v>
      </c>
      <c r="B120" s="156">
        <v>82</v>
      </c>
      <c r="C120" s="157" t="s">
        <v>1223</v>
      </c>
      <c r="D120" s="158" t="s">
        <v>1837</v>
      </c>
      <c r="E120" s="159" t="s">
        <v>1838</v>
      </c>
      <c r="F120" s="159" t="s">
        <v>1839</v>
      </c>
      <c r="G120" s="159" t="s">
        <v>2328</v>
      </c>
      <c r="H120" s="159" t="s">
        <v>2329</v>
      </c>
      <c r="I120" s="159" t="s">
        <v>2613</v>
      </c>
      <c r="J120" s="159" t="s">
        <v>2614</v>
      </c>
      <c r="K120" s="159" t="s">
        <v>2615</v>
      </c>
      <c r="L120" s="159" t="s">
        <v>87</v>
      </c>
      <c r="M120" s="268" t="s">
        <v>109</v>
      </c>
      <c r="N120" s="159" t="s">
        <v>362</v>
      </c>
      <c r="O120" s="160" t="s">
        <v>363</v>
      </c>
      <c r="P120" s="149" t="s">
        <v>1972</v>
      </c>
      <c r="Q120" s="150" t="s">
        <v>364</v>
      </c>
      <c r="R120" s="124"/>
    </row>
    <row r="121" spans="1:18" ht="12.75">
      <c r="A121" s="151" t="s">
        <v>673</v>
      </c>
      <c r="B121" s="161"/>
      <c r="C121" s="162" t="s">
        <v>728</v>
      </c>
      <c r="D121" s="163" t="s">
        <v>1842</v>
      </c>
      <c r="E121" s="164" t="s">
        <v>1843</v>
      </c>
      <c r="F121" s="164" t="s">
        <v>1844</v>
      </c>
      <c r="G121" s="164" t="s">
        <v>2355</v>
      </c>
      <c r="H121" s="164" t="s">
        <v>2330</v>
      </c>
      <c r="I121" s="164" t="s">
        <v>2668</v>
      </c>
      <c r="J121" s="164" t="s">
        <v>1693</v>
      </c>
      <c r="K121" s="164" t="s">
        <v>1739</v>
      </c>
      <c r="L121" s="164" t="s">
        <v>88</v>
      </c>
      <c r="M121" s="269"/>
      <c r="N121" s="164" t="s">
        <v>89</v>
      </c>
      <c r="O121" s="165" t="s">
        <v>337</v>
      </c>
      <c r="P121" s="166"/>
      <c r="Q121" s="167" t="s">
        <v>365</v>
      </c>
      <c r="R121" s="124"/>
    </row>
    <row r="122" spans="1:18" ht="12.75">
      <c r="A122" s="155" t="s">
        <v>388</v>
      </c>
      <c r="B122" s="156">
        <v>78</v>
      </c>
      <c r="C122" s="157" t="s">
        <v>1219</v>
      </c>
      <c r="D122" s="158" t="s">
        <v>1673</v>
      </c>
      <c r="E122" s="159" t="s">
        <v>1674</v>
      </c>
      <c r="F122" s="159" t="s">
        <v>1675</v>
      </c>
      <c r="G122" s="159" t="s">
        <v>2300</v>
      </c>
      <c r="H122" s="159" t="s">
        <v>2301</v>
      </c>
      <c r="I122" s="159" t="s">
        <v>2597</v>
      </c>
      <c r="J122" s="159" t="s">
        <v>2598</v>
      </c>
      <c r="K122" s="159" t="s">
        <v>2599</v>
      </c>
      <c r="L122" s="159" t="s">
        <v>85</v>
      </c>
      <c r="M122" s="268" t="s">
        <v>109</v>
      </c>
      <c r="N122" s="159" t="s">
        <v>389</v>
      </c>
      <c r="O122" s="160" t="s">
        <v>371</v>
      </c>
      <c r="P122" s="149" t="s">
        <v>372</v>
      </c>
      <c r="Q122" s="150" t="s">
        <v>390</v>
      </c>
      <c r="R122" s="124"/>
    </row>
    <row r="123" spans="1:18" ht="12.75">
      <c r="A123" s="151" t="s">
        <v>673</v>
      </c>
      <c r="B123" s="161"/>
      <c r="C123" s="162" t="s">
        <v>901</v>
      </c>
      <c r="D123" s="163" t="s">
        <v>1775</v>
      </c>
      <c r="E123" s="164" t="s">
        <v>1776</v>
      </c>
      <c r="F123" s="164" t="s">
        <v>1777</v>
      </c>
      <c r="G123" s="164" t="s">
        <v>2347</v>
      </c>
      <c r="H123" s="164" t="s">
        <v>1817</v>
      </c>
      <c r="I123" s="164" t="s">
        <v>2666</v>
      </c>
      <c r="J123" s="164" t="s">
        <v>1756</v>
      </c>
      <c r="K123" s="164" t="s">
        <v>2600</v>
      </c>
      <c r="L123" s="164" t="s">
        <v>1660</v>
      </c>
      <c r="M123" s="269"/>
      <c r="N123" s="164" t="s">
        <v>1704</v>
      </c>
      <c r="O123" s="165" t="s">
        <v>2567</v>
      </c>
      <c r="P123" s="166"/>
      <c r="Q123" s="167" t="s">
        <v>391</v>
      </c>
      <c r="R123" s="124"/>
    </row>
    <row r="124" spans="1:18" ht="12.75">
      <c r="A124" s="155" t="s">
        <v>2584</v>
      </c>
      <c r="B124" s="156">
        <v>56</v>
      </c>
      <c r="C124" s="157" t="s">
        <v>1197</v>
      </c>
      <c r="D124" s="158" t="s">
        <v>1397</v>
      </c>
      <c r="E124" s="159" t="s">
        <v>1950</v>
      </c>
      <c r="F124" s="159" t="s">
        <v>1922</v>
      </c>
      <c r="G124" s="159" t="s">
        <v>2268</v>
      </c>
      <c r="H124" s="159" t="s">
        <v>2269</v>
      </c>
      <c r="I124" s="159" t="s">
        <v>2149</v>
      </c>
      <c r="J124" s="159" t="s">
        <v>2558</v>
      </c>
      <c r="K124" s="159" t="s">
        <v>1667</v>
      </c>
      <c r="L124" s="159" t="s">
        <v>72</v>
      </c>
      <c r="M124" s="268" t="s">
        <v>109</v>
      </c>
      <c r="N124" s="159" t="s">
        <v>306</v>
      </c>
      <c r="O124" s="160" t="s">
        <v>307</v>
      </c>
      <c r="P124" s="149"/>
      <c r="Q124" s="150" t="s">
        <v>308</v>
      </c>
      <c r="R124" s="124"/>
    </row>
    <row r="125" spans="1:18" ht="12.75">
      <c r="A125" s="151" t="s">
        <v>674</v>
      </c>
      <c r="B125" s="161"/>
      <c r="C125" s="162" t="s">
        <v>628</v>
      </c>
      <c r="D125" s="163" t="s">
        <v>1539</v>
      </c>
      <c r="E125" s="164" t="s">
        <v>1952</v>
      </c>
      <c r="F125" s="164" t="s">
        <v>1924</v>
      </c>
      <c r="G125" s="164" t="s">
        <v>2354</v>
      </c>
      <c r="H125" s="164" t="s">
        <v>2245</v>
      </c>
      <c r="I125" s="164" t="s">
        <v>2669</v>
      </c>
      <c r="J125" s="164" t="s">
        <v>2576</v>
      </c>
      <c r="K125" s="164" t="s">
        <v>1504</v>
      </c>
      <c r="L125" s="164" t="s">
        <v>89</v>
      </c>
      <c r="M125" s="269"/>
      <c r="N125" s="164" t="s">
        <v>1616</v>
      </c>
      <c r="O125" s="165" t="s">
        <v>2512</v>
      </c>
      <c r="P125" s="166"/>
      <c r="Q125" s="167" t="s">
        <v>309</v>
      </c>
      <c r="R125" s="124"/>
    </row>
    <row r="126" spans="1:18" ht="12.75">
      <c r="A126" s="155" t="s">
        <v>392</v>
      </c>
      <c r="B126" s="156">
        <v>94</v>
      </c>
      <c r="C126" s="157" t="s">
        <v>1164</v>
      </c>
      <c r="D126" s="158" t="s">
        <v>1779</v>
      </c>
      <c r="E126" s="159" t="s">
        <v>1780</v>
      </c>
      <c r="F126" s="159" t="s">
        <v>1781</v>
      </c>
      <c r="G126" s="159" t="s">
        <v>2315</v>
      </c>
      <c r="H126" s="159" t="s">
        <v>2307</v>
      </c>
      <c r="I126" s="159" t="s">
        <v>2601</v>
      </c>
      <c r="J126" s="159" t="s">
        <v>2602</v>
      </c>
      <c r="K126" s="159" t="s">
        <v>2603</v>
      </c>
      <c r="L126" s="159" t="s">
        <v>2444</v>
      </c>
      <c r="M126" s="268" t="s">
        <v>109</v>
      </c>
      <c r="N126" s="159" t="s">
        <v>366</v>
      </c>
      <c r="O126" s="160" t="s">
        <v>367</v>
      </c>
      <c r="P126" s="149"/>
      <c r="Q126" s="150" t="s">
        <v>368</v>
      </c>
      <c r="R126" s="124"/>
    </row>
    <row r="127" spans="1:18" ht="12.75">
      <c r="A127" s="151" t="s">
        <v>799</v>
      </c>
      <c r="B127" s="161"/>
      <c r="C127" s="162" t="s">
        <v>989</v>
      </c>
      <c r="D127" s="163" t="s">
        <v>1783</v>
      </c>
      <c r="E127" s="164" t="s">
        <v>1784</v>
      </c>
      <c r="F127" s="164" t="s">
        <v>1784</v>
      </c>
      <c r="G127" s="164" t="s">
        <v>2349</v>
      </c>
      <c r="H127" s="164" t="s">
        <v>2316</v>
      </c>
      <c r="I127" s="164" t="s">
        <v>2667</v>
      </c>
      <c r="J127" s="164" t="s">
        <v>2604</v>
      </c>
      <c r="K127" s="164" t="s">
        <v>2605</v>
      </c>
      <c r="L127" s="164" t="s">
        <v>1736</v>
      </c>
      <c r="M127" s="269"/>
      <c r="N127" s="164" t="s">
        <v>369</v>
      </c>
      <c r="O127" s="165" t="s">
        <v>2555</v>
      </c>
      <c r="P127" s="166"/>
      <c r="Q127" s="167" t="s">
        <v>370</v>
      </c>
      <c r="R127" s="124"/>
    </row>
    <row r="128" spans="1:18" ht="12.75">
      <c r="A128" s="155" t="s">
        <v>373</v>
      </c>
      <c r="B128" s="156">
        <v>89</v>
      </c>
      <c r="C128" s="157" t="s">
        <v>1230</v>
      </c>
      <c r="D128" s="158" t="s">
        <v>1753</v>
      </c>
      <c r="E128" s="159" t="s">
        <v>1796</v>
      </c>
      <c r="F128" s="159" t="s">
        <v>1797</v>
      </c>
      <c r="G128" s="159" t="s">
        <v>2305</v>
      </c>
      <c r="H128" s="159" t="s">
        <v>1122</v>
      </c>
      <c r="I128" s="159" t="s">
        <v>2616</v>
      </c>
      <c r="J128" s="159" t="s">
        <v>2617</v>
      </c>
      <c r="K128" s="159" t="s">
        <v>2618</v>
      </c>
      <c r="L128" s="159" t="s">
        <v>2526</v>
      </c>
      <c r="M128" s="268" t="s">
        <v>109</v>
      </c>
      <c r="N128" s="159" t="s">
        <v>374</v>
      </c>
      <c r="O128" s="160" t="s">
        <v>375</v>
      </c>
      <c r="P128" s="149" t="s">
        <v>2655</v>
      </c>
      <c r="Q128" s="150" t="s">
        <v>376</v>
      </c>
      <c r="R128" s="124"/>
    </row>
    <row r="129" spans="1:18" ht="12.75">
      <c r="A129" s="151" t="s">
        <v>674</v>
      </c>
      <c r="B129" s="161"/>
      <c r="C129" s="162" t="s">
        <v>779</v>
      </c>
      <c r="D129" s="163" t="s">
        <v>1799</v>
      </c>
      <c r="E129" s="164" t="s">
        <v>1731</v>
      </c>
      <c r="F129" s="164" t="s">
        <v>1764</v>
      </c>
      <c r="G129" s="164" t="s">
        <v>1745</v>
      </c>
      <c r="H129" s="164" t="s">
        <v>2317</v>
      </c>
      <c r="I129" s="164" t="s">
        <v>2670</v>
      </c>
      <c r="J129" s="164" t="s">
        <v>2620</v>
      </c>
      <c r="K129" s="164" t="s">
        <v>1706</v>
      </c>
      <c r="L129" s="164" t="s">
        <v>107</v>
      </c>
      <c r="M129" s="269"/>
      <c r="N129" s="164" t="s">
        <v>318</v>
      </c>
      <c r="O129" s="165" t="s">
        <v>88</v>
      </c>
      <c r="P129" s="166"/>
      <c r="Q129" s="167" t="s">
        <v>377</v>
      </c>
      <c r="R129" s="124"/>
    </row>
    <row r="130" spans="1:18" ht="12.75">
      <c r="A130" s="155" t="s">
        <v>2265</v>
      </c>
      <c r="B130" s="156">
        <v>85</v>
      </c>
      <c r="C130" s="157" t="s">
        <v>1226</v>
      </c>
      <c r="D130" s="158" t="s">
        <v>1787</v>
      </c>
      <c r="E130" s="159" t="s">
        <v>1788</v>
      </c>
      <c r="F130" s="159" t="s">
        <v>1789</v>
      </c>
      <c r="G130" s="159" t="s">
        <v>2303</v>
      </c>
      <c r="H130" s="159" t="s">
        <v>2304</v>
      </c>
      <c r="I130" s="159" t="s">
        <v>2625</v>
      </c>
      <c r="J130" s="159" t="s">
        <v>2626</v>
      </c>
      <c r="K130" s="159" t="s">
        <v>2627</v>
      </c>
      <c r="L130" s="159" t="s">
        <v>90</v>
      </c>
      <c r="M130" s="268" t="s">
        <v>109</v>
      </c>
      <c r="N130" s="159" t="s">
        <v>378</v>
      </c>
      <c r="O130" s="160" t="s">
        <v>379</v>
      </c>
      <c r="P130" s="267">
        <v>41559</v>
      </c>
      <c r="Q130" s="150" t="s">
        <v>380</v>
      </c>
      <c r="R130" s="124"/>
    </row>
    <row r="131" spans="1:18" ht="12.75">
      <c r="A131" s="151" t="s">
        <v>673</v>
      </c>
      <c r="B131" s="161"/>
      <c r="C131" s="162" t="s">
        <v>780</v>
      </c>
      <c r="D131" s="163" t="s">
        <v>1791</v>
      </c>
      <c r="E131" s="164" t="s">
        <v>1792</v>
      </c>
      <c r="F131" s="164" t="s">
        <v>1793</v>
      </c>
      <c r="G131" s="164" t="s">
        <v>2348</v>
      </c>
      <c r="H131" s="164" t="s">
        <v>1705</v>
      </c>
      <c r="I131" s="164" t="s">
        <v>0</v>
      </c>
      <c r="J131" s="164" t="s">
        <v>2628</v>
      </c>
      <c r="K131" s="164" t="s">
        <v>2629</v>
      </c>
      <c r="L131" s="164" t="s">
        <v>1849</v>
      </c>
      <c r="M131" s="269"/>
      <c r="N131" s="164" t="s">
        <v>1765</v>
      </c>
      <c r="O131" s="165" t="s">
        <v>2278</v>
      </c>
      <c r="P131" s="166"/>
      <c r="Q131" s="167" t="s">
        <v>381</v>
      </c>
      <c r="R131" s="124"/>
    </row>
    <row r="132" spans="1:18" ht="12.75">
      <c r="A132" s="155" t="s">
        <v>2596</v>
      </c>
      <c r="B132" s="156">
        <v>42</v>
      </c>
      <c r="C132" s="157" t="s">
        <v>1183</v>
      </c>
      <c r="D132" s="158" t="s">
        <v>1482</v>
      </c>
      <c r="E132" s="159" t="s">
        <v>1483</v>
      </c>
      <c r="F132" s="159" t="s">
        <v>1484</v>
      </c>
      <c r="G132" s="159" t="s">
        <v>2189</v>
      </c>
      <c r="H132" s="159" t="s">
        <v>2190</v>
      </c>
      <c r="I132" s="159" t="s">
        <v>2176</v>
      </c>
      <c r="J132" s="159" t="s">
        <v>2560</v>
      </c>
      <c r="K132" s="159" t="s">
        <v>2561</v>
      </c>
      <c r="L132" s="159" t="s">
        <v>91</v>
      </c>
      <c r="M132" s="268" t="s">
        <v>109</v>
      </c>
      <c r="N132" s="159" t="s">
        <v>382</v>
      </c>
      <c r="O132" s="160" t="s">
        <v>383</v>
      </c>
      <c r="P132" s="149" t="s">
        <v>2562</v>
      </c>
      <c r="Q132" s="150" t="s">
        <v>384</v>
      </c>
      <c r="R132" s="124"/>
    </row>
    <row r="133" spans="1:18" ht="12.75">
      <c r="A133" s="151" t="s">
        <v>672</v>
      </c>
      <c r="B133" s="161"/>
      <c r="C133" s="162" t="s">
        <v>778</v>
      </c>
      <c r="D133" s="163" t="s">
        <v>1522</v>
      </c>
      <c r="E133" s="164" t="s">
        <v>1487</v>
      </c>
      <c r="F133" s="164" t="s">
        <v>1553</v>
      </c>
      <c r="G133" s="164" t="s">
        <v>2174</v>
      </c>
      <c r="H133" s="164" t="s">
        <v>2272</v>
      </c>
      <c r="I133" s="164" t="s">
        <v>1</v>
      </c>
      <c r="J133" s="164" t="s">
        <v>2630</v>
      </c>
      <c r="K133" s="164" t="s">
        <v>1582</v>
      </c>
      <c r="L133" s="164" t="s">
        <v>2276</v>
      </c>
      <c r="M133" s="269"/>
      <c r="N133" s="164" t="s">
        <v>2272</v>
      </c>
      <c r="O133" s="165" t="s">
        <v>2192</v>
      </c>
      <c r="P133" s="166"/>
      <c r="Q133" s="167" t="s">
        <v>385</v>
      </c>
      <c r="R133" s="124"/>
    </row>
    <row r="134" spans="1:18" ht="12.75" customHeight="1">
      <c r="A134" s="155"/>
      <c r="B134" s="156">
        <v>86</v>
      </c>
      <c r="C134" s="157" t="s">
        <v>1227</v>
      </c>
      <c r="D134" s="158" t="s">
        <v>1713</v>
      </c>
      <c r="E134" s="159" t="s">
        <v>1714</v>
      </c>
      <c r="F134" s="159" t="s">
        <v>1715</v>
      </c>
      <c r="G134" s="159" t="s">
        <v>2147</v>
      </c>
      <c r="H134" s="159" t="s">
        <v>2234</v>
      </c>
      <c r="I134" s="159" t="s">
        <v>2522</v>
      </c>
      <c r="J134" s="159" t="s">
        <v>2523</v>
      </c>
      <c r="K134" s="159" t="s">
        <v>1604</v>
      </c>
      <c r="L134" s="159" t="s">
        <v>65</v>
      </c>
      <c r="M134" s="268" t="s">
        <v>109</v>
      </c>
      <c r="N134" s="159" t="s">
        <v>386</v>
      </c>
      <c r="O134" s="160"/>
      <c r="P134" s="169" t="s">
        <v>2471</v>
      </c>
      <c r="Q134" s="170"/>
      <c r="R134" s="124"/>
    </row>
    <row r="135" spans="1:18" ht="12.75" customHeight="1">
      <c r="A135" s="151" t="s">
        <v>674</v>
      </c>
      <c r="B135" s="161"/>
      <c r="C135" s="162" t="s">
        <v>966</v>
      </c>
      <c r="D135" s="163" t="s">
        <v>1346</v>
      </c>
      <c r="E135" s="164" t="s">
        <v>1669</v>
      </c>
      <c r="F135" s="164" t="s">
        <v>1523</v>
      </c>
      <c r="G135" s="164" t="s">
        <v>2175</v>
      </c>
      <c r="H135" s="164" t="s">
        <v>2235</v>
      </c>
      <c r="I135" s="164" t="s">
        <v>1691</v>
      </c>
      <c r="J135" s="164" t="s">
        <v>1435</v>
      </c>
      <c r="K135" s="164" t="s">
        <v>2524</v>
      </c>
      <c r="L135" s="164" t="s">
        <v>75</v>
      </c>
      <c r="M135" s="269"/>
      <c r="N135" s="164" t="s">
        <v>2524</v>
      </c>
      <c r="O135" s="165"/>
      <c r="P135" s="171"/>
      <c r="Q135" s="172"/>
      <c r="R135" s="124"/>
    </row>
    <row r="136" spans="1:18" ht="12.75" customHeight="1">
      <c r="A136" s="155"/>
      <c r="B136" s="156">
        <v>75</v>
      </c>
      <c r="C136" s="157" t="s">
        <v>1216</v>
      </c>
      <c r="D136" s="158" t="s">
        <v>1607</v>
      </c>
      <c r="E136" s="159" t="s">
        <v>1608</v>
      </c>
      <c r="F136" s="159" t="s">
        <v>1922</v>
      </c>
      <c r="G136" s="159" t="s">
        <v>2266</v>
      </c>
      <c r="H136" s="159" t="s">
        <v>2267</v>
      </c>
      <c r="I136" s="159" t="s">
        <v>2257</v>
      </c>
      <c r="J136" s="159" t="s">
        <v>2556</v>
      </c>
      <c r="K136" s="159" t="s">
        <v>2557</v>
      </c>
      <c r="L136" s="159" t="s">
        <v>83</v>
      </c>
      <c r="M136" s="268" t="s">
        <v>109</v>
      </c>
      <c r="N136" s="159" t="s">
        <v>387</v>
      </c>
      <c r="O136" s="160"/>
      <c r="P136" s="169" t="s">
        <v>98</v>
      </c>
      <c r="Q136" s="170"/>
      <c r="R136" s="124"/>
    </row>
    <row r="137" spans="1:18" ht="12.75" customHeight="1">
      <c r="A137" s="151" t="s">
        <v>674</v>
      </c>
      <c r="B137" s="161"/>
      <c r="C137" s="162" t="s">
        <v>737</v>
      </c>
      <c r="D137" s="163" t="s">
        <v>1849</v>
      </c>
      <c r="E137" s="164" t="s">
        <v>1850</v>
      </c>
      <c r="F137" s="164" t="s">
        <v>1924</v>
      </c>
      <c r="G137" s="164" t="s">
        <v>2346</v>
      </c>
      <c r="H137" s="164" t="s">
        <v>1612</v>
      </c>
      <c r="I137" s="164" t="s">
        <v>2664</v>
      </c>
      <c r="J137" s="164" t="s">
        <v>1549</v>
      </c>
      <c r="K137" s="164" t="s">
        <v>1702</v>
      </c>
      <c r="L137" s="164" t="s">
        <v>2524</v>
      </c>
      <c r="M137" s="269"/>
      <c r="N137" s="164" t="s">
        <v>1549</v>
      </c>
      <c r="O137" s="165"/>
      <c r="P137" s="171"/>
      <c r="Q137" s="172"/>
      <c r="R137" s="124"/>
    </row>
    <row r="138" spans="1:18" ht="12.75" customHeight="1">
      <c r="A138" s="155"/>
      <c r="B138" s="156">
        <v>8</v>
      </c>
      <c r="C138" s="157" t="s">
        <v>1150</v>
      </c>
      <c r="D138" s="158" t="s">
        <v>1245</v>
      </c>
      <c r="E138" s="159" t="s">
        <v>1243</v>
      </c>
      <c r="F138" s="159" t="s">
        <v>1244</v>
      </c>
      <c r="G138" s="159" t="s">
        <v>2086</v>
      </c>
      <c r="H138" s="159" t="s">
        <v>2087</v>
      </c>
      <c r="I138" s="159" t="s">
        <v>2398</v>
      </c>
      <c r="J138" s="159" t="s">
        <v>2399</v>
      </c>
      <c r="K138" s="159" t="s">
        <v>2400</v>
      </c>
      <c r="L138" s="159" t="s">
        <v>23</v>
      </c>
      <c r="M138" s="268"/>
      <c r="N138" s="159"/>
      <c r="O138" s="160"/>
      <c r="P138" s="169" t="s">
        <v>98</v>
      </c>
      <c r="Q138" s="170"/>
      <c r="R138" s="124"/>
    </row>
    <row r="139" spans="1:18" ht="12.75" customHeight="1">
      <c r="A139" s="151" t="s">
        <v>684</v>
      </c>
      <c r="B139" s="161"/>
      <c r="C139" s="162" t="s">
        <v>699</v>
      </c>
      <c r="D139" s="163" t="s">
        <v>1329</v>
      </c>
      <c r="E139" s="164" t="s">
        <v>1250</v>
      </c>
      <c r="F139" s="164" t="s">
        <v>1234</v>
      </c>
      <c r="G139" s="164" t="s">
        <v>1139</v>
      </c>
      <c r="H139" s="164" t="s">
        <v>1139</v>
      </c>
      <c r="I139" s="164" t="s">
        <v>1239</v>
      </c>
      <c r="J139" s="164" t="s">
        <v>1124</v>
      </c>
      <c r="K139" s="164" t="s">
        <v>1234</v>
      </c>
      <c r="L139" s="164" t="s">
        <v>2080</v>
      </c>
      <c r="M139" s="269"/>
      <c r="N139" s="164"/>
      <c r="O139" s="165"/>
      <c r="P139" s="171"/>
      <c r="Q139" s="172"/>
      <c r="R139" s="124"/>
    </row>
    <row r="140" spans="1:18" ht="12.75" customHeight="1">
      <c r="A140" s="155"/>
      <c r="B140" s="156">
        <v>90</v>
      </c>
      <c r="C140" s="157" t="s">
        <v>1231</v>
      </c>
      <c r="D140" s="158" t="s">
        <v>1961</v>
      </c>
      <c r="E140" s="159" t="s">
        <v>1962</v>
      </c>
      <c r="F140" s="159" t="s">
        <v>1963</v>
      </c>
      <c r="G140" s="159" t="s">
        <v>1129</v>
      </c>
      <c r="H140" s="159" t="s">
        <v>2331</v>
      </c>
      <c r="I140" s="159" t="s">
        <v>1531</v>
      </c>
      <c r="J140" s="159" t="s">
        <v>2621</v>
      </c>
      <c r="K140" s="159" t="s">
        <v>2622</v>
      </c>
      <c r="L140" s="159" t="s">
        <v>2150</v>
      </c>
      <c r="M140" s="268"/>
      <c r="N140" s="159"/>
      <c r="O140" s="160"/>
      <c r="P140" s="169" t="s">
        <v>108</v>
      </c>
      <c r="Q140" s="170"/>
      <c r="R140" s="124"/>
    </row>
    <row r="141" spans="1:18" ht="12.75" customHeight="1">
      <c r="A141" s="151" t="s">
        <v>673</v>
      </c>
      <c r="B141" s="161"/>
      <c r="C141" s="162" t="s">
        <v>975</v>
      </c>
      <c r="D141" s="163" t="s">
        <v>1965</v>
      </c>
      <c r="E141" s="164" t="s">
        <v>1966</v>
      </c>
      <c r="F141" s="164" t="s">
        <v>1967</v>
      </c>
      <c r="G141" s="164" t="s">
        <v>2356</v>
      </c>
      <c r="H141" s="164" t="s">
        <v>2314</v>
      </c>
      <c r="I141" s="164" t="s">
        <v>2671</v>
      </c>
      <c r="J141" s="164" t="s">
        <v>2624</v>
      </c>
      <c r="K141" s="164" t="s">
        <v>2593</v>
      </c>
      <c r="L141" s="164" t="s">
        <v>2661</v>
      </c>
      <c r="M141" s="269"/>
      <c r="N141" s="164"/>
      <c r="O141" s="165"/>
      <c r="P141" s="171"/>
      <c r="Q141" s="172"/>
      <c r="R141" s="124"/>
    </row>
    <row r="142" spans="1:18" ht="12.75" customHeight="1">
      <c r="A142" s="155"/>
      <c r="B142" s="156">
        <v>48</v>
      </c>
      <c r="C142" s="157" t="s">
        <v>1189</v>
      </c>
      <c r="D142" s="158" t="s">
        <v>1439</v>
      </c>
      <c r="E142" s="159" t="s">
        <v>1300</v>
      </c>
      <c r="F142" s="159" t="s">
        <v>1309</v>
      </c>
      <c r="G142" s="159" t="s">
        <v>2116</v>
      </c>
      <c r="H142" s="159" t="s">
        <v>2117</v>
      </c>
      <c r="I142" s="159" t="s">
        <v>2108</v>
      </c>
      <c r="J142" s="159" t="s">
        <v>2474</v>
      </c>
      <c r="K142" s="159" t="s">
        <v>2434</v>
      </c>
      <c r="L142" s="159"/>
      <c r="M142" s="268"/>
      <c r="N142" s="159"/>
      <c r="O142" s="160"/>
      <c r="P142" s="169" t="s">
        <v>22</v>
      </c>
      <c r="Q142" s="170"/>
      <c r="R142" s="124"/>
    </row>
    <row r="143" spans="1:18" ht="12.75" customHeight="1">
      <c r="A143" s="151" t="s">
        <v>687</v>
      </c>
      <c r="B143" s="161"/>
      <c r="C143" s="162" t="s">
        <v>772</v>
      </c>
      <c r="D143" s="163" t="s">
        <v>1688</v>
      </c>
      <c r="E143" s="164" t="s">
        <v>1311</v>
      </c>
      <c r="F143" s="164" t="s">
        <v>1311</v>
      </c>
      <c r="G143" s="164" t="s">
        <v>2154</v>
      </c>
      <c r="H143" s="164" t="s">
        <v>2155</v>
      </c>
      <c r="I143" s="164" t="s">
        <v>2146</v>
      </c>
      <c r="J143" s="164" t="s">
        <v>1419</v>
      </c>
      <c r="K143" s="164" t="s">
        <v>1339</v>
      </c>
      <c r="L143" s="164"/>
      <c r="M143" s="269"/>
      <c r="N143" s="164"/>
      <c r="O143" s="165"/>
      <c r="P143" s="171"/>
      <c r="Q143" s="172"/>
      <c r="R143" s="124"/>
    </row>
    <row r="144" spans="1:18" ht="12.75" customHeight="1">
      <c r="A144" s="155"/>
      <c r="B144" s="156">
        <v>41</v>
      </c>
      <c r="C144" s="157" t="s">
        <v>1182</v>
      </c>
      <c r="D144" s="158" t="s">
        <v>1451</v>
      </c>
      <c r="E144" s="159" t="s">
        <v>1452</v>
      </c>
      <c r="F144" s="159" t="s">
        <v>1369</v>
      </c>
      <c r="G144" s="159" t="s">
        <v>2140</v>
      </c>
      <c r="H144" s="159" t="s">
        <v>2141</v>
      </c>
      <c r="I144" s="159" t="s">
        <v>2450</v>
      </c>
      <c r="J144" s="159" t="s">
        <v>2451</v>
      </c>
      <c r="K144" s="159" t="s">
        <v>1497</v>
      </c>
      <c r="L144" s="159"/>
      <c r="M144" s="268"/>
      <c r="N144" s="159"/>
      <c r="O144" s="160"/>
      <c r="P144" s="169" t="s">
        <v>97</v>
      </c>
      <c r="Q144" s="170"/>
      <c r="R144" s="124"/>
    </row>
    <row r="145" spans="1:18" ht="12.75" customHeight="1">
      <c r="A145" s="151" t="s">
        <v>688</v>
      </c>
      <c r="B145" s="161"/>
      <c r="C145" s="162" t="s">
        <v>755</v>
      </c>
      <c r="D145" s="163" t="s">
        <v>1379</v>
      </c>
      <c r="E145" s="164" t="s">
        <v>1454</v>
      </c>
      <c r="F145" s="164" t="s">
        <v>1450</v>
      </c>
      <c r="G145" s="164" t="s">
        <v>2191</v>
      </c>
      <c r="H145" s="164" t="s">
        <v>2197</v>
      </c>
      <c r="I145" s="164" t="s">
        <v>1445</v>
      </c>
      <c r="J145" s="164" t="s">
        <v>1361</v>
      </c>
      <c r="K145" s="164" t="s">
        <v>1446</v>
      </c>
      <c r="L145" s="164"/>
      <c r="M145" s="269"/>
      <c r="N145" s="164"/>
      <c r="O145" s="165"/>
      <c r="P145" s="171"/>
      <c r="Q145" s="172"/>
      <c r="R145" s="124"/>
    </row>
    <row r="146" spans="1:18" ht="12.75" customHeight="1">
      <c r="A146" s="155"/>
      <c r="B146" s="156">
        <v>55</v>
      </c>
      <c r="C146" s="157" t="s">
        <v>1196</v>
      </c>
      <c r="D146" s="158" t="s">
        <v>1545</v>
      </c>
      <c r="E146" s="159" t="s">
        <v>1546</v>
      </c>
      <c r="F146" s="159" t="s">
        <v>1547</v>
      </c>
      <c r="G146" s="159" t="s">
        <v>2227</v>
      </c>
      <c r="H146" s="159" t="s">
        <v>2228</v>
      </c>
      <c r="I146" s="159" t="s">
        <v>2543</v>
      </c>
      <c r="J146" s="159" t="s">
        <v>2544</v>
      </c>
      <c r="K146" s="159" t="s">
        <v>2545</v>
      </c>
      <c r="L146" s="159"/>
      <c r="M146" s="268"/>
      <c r="N146" s="159"/>
      <c r="O146" s="160"/>
      <c r="P146" s="169" t="s">
        <v>2068</v>
      </c>
      <c r="Q146" s="170"/>
      <c r="R146" s="124"/>
    </row>
    <row r="147" spans="1:18" ht="12.75" customHeight="1">
      <c r="A147" s="151" t="s">
        <v>674</v>
      </c>
      <c r="B147" s="161"/>
      <c r="C147" s="162" t="s">
        <v>901</v>
      </c>
      <c r="D147" s="163" t="s">
        <v>1521</v>
      </c>
      <c r="E147" s="164" t="s">
        <v>1609</v>
      </c>
      <c r="F147" s="164" t="s">
        <v>1704</v>
      </c>
      <c r="G147" s="164" t="s">
        <v>2341</v>
      </c>
      <c r="H147" s="164" t="s">
        <v>2278</v>
      </c>
      <c r="I147" s="164" t="s">
        <v>2559</v>
      </c>
      <c r="J147" s="164" t="s">
        <v>2313</v>
      </c>
      <c r="K147" s="164" t="s">
        <v>2281</v>
      </c>
      <c r="L147" s="164"/>
      <c r="M147" s="269"/>
      <c r="N147" s="164"/>
      <c r="O147" s="165"/>
      <c r="P147" s="171"/>
      <c r="Q147" s="172"/>
      <c r="R147" s="124"/>
    </row>
    <row r="148" spans="1:18" ht="12.75" customHeight="1">
      <c r="A148" s="155"/>
      <c r="B148" s="156">
        <v>72</v>
      </c>
      <c r="C148" s="157" t="s">
        <v>1213</v>
      </c>
      <c r="D148" s="158" t="s">
        <v>1648</v>
      </c>
      <c r="E148" s="159" t="s">
        <v>1649</v>
      </c>
      <c r="F148" s="159" t="s">
        <v>1650</v>
      </c>
      <c r="G148" s="159" t="s">
        <v>2282</v>
      </c>
      <c r="H148" s="159" t="s">
        <v>2283</v>
      </c>
      <c r="I148" s="159" t="s">
        <v>2171</v>
      </c>
      <c r="J148" s="159" t="s">
        <v>2579</v>
      </c>
      <c r="K148" s="159" t="s">
        <v>2580</v>
      </c>
      <c r="L148" s="159"/>
      <c r="M148" s="268"/>
      <c r="N148" s="159"/>
      <c r="O148" s="160"/>
      <c r="P148" s="169" t="s">
        <v>1847</v>
      </c>
      <c r="Q148" s="170"/>
      <c r="R148" s="124"/>
    </row>
    <row r="149" spans="1:18" ht="12.75" customHeight="1">
      <c r="A149" s="151" t="s">
        <v>688</v>
      </c>
      <c r="B149" s="161"/>
      <c r="C149" s="162" t="s">
        <v>895</v>
      </c>
      <c r="D149" s="163" t="s">
        <v>1748</v>
      </c>
      <c r="E149" s="164" t="s">
        <v>1749</v>
      </c>
      <c r="F149" s="164" t="s">
        <v>1750</v>
      </c>
      <c r="G149" s="164" t="s">
        <v>2343</v>
      </c>
      <c r="H149" s="164" t="s">
        <v>2284</v>
      </c>
      <c r="I149" s="164" t="s">
        <v>2659</v>
      </c>
      <c r="J149" s="164" t="s">
        <v>2284</v>
      </c>
      <c r="K149" s="164" t="s">
        <v>1725</v>
      </c>
      <c r="L149" s="164"/>
      <c r="M149" s="269"/>
      <c r="N149" s="164"/>
      <c r="O149" s="165"/>
      <c r="P149" s="171"/>
      <c r="Q149" s="172"/>
      <c r="R149" s="124"/>
    </row>
    <row r="150" spans="1:18" ht="12.75" customHeight="1">
      <c r="A150" s="155"/>
      <c r="B150" s="156">
        <v>91</v>
      </c>
      <c r="C150" s="157" t="s">
        <v>1232</v>
      </c>
      <c r="D150" s="158" t="s">
        <v>1760</v>
      </c>
      <c r="E150" s="159" t="s">
        <v>1761</v>
      </c>
      <c r="F150" s="159" t="s">
        <v>1635</v>
      </c>
      <c r="G150" s="159" t="s">
        <v>2292</v>
      </c>
      <c r="H150" s="159" t="s">
        <v>2293</v>
      </c>
      <c r="I150" s="159" t="s">
        <v>2588</v>
      </c>
      <c r="J150" s="159" t="s">
        <v>2589</v>
      </c>
      <c r="K150" s="159" t="s">
        <v>2501</v>
      </c>
      <c r="L150" s="159"/>
      <c r="M150" s="268"/>
      <c r="N150" s="159"/>
      <c r="O150" s="160"/>
      <c r="P150" s="169" t="s">
        <v>99</v>
      </c>
      <c r="Q150" s="170"/>
      <c r="R150" s="124"/>
    </row>
    <row r="151" spans="1:18" ht="12.75" customHeight="1">
      <c r="A151" s="151" t="s">
        <v>674</v>
      </c>
      <c r="B151" s="161"/>
      <c r="C151" s="162" t="s">
        <v>875</v>
      </c>
      <c r="D151" s="163" t="s">
        <v>1763</v>
      </c>
      <c r="E151" s="164" t="s">
        <v>1764</v>
      </c>
      <c r="F151" s="164" t="s">
        <v>1765</v>
      </c>
      <c r="G151" s="164" t="s">
        <v>2344</v>
      </c>
      <c r="H151" s="164" t="s">
        <v>1732</v>
      </c>
      <c r="I151" s="164" t="s">
        <v>2663</v>
      </c>
      <c r="J151" s="164" t="s">
        <v>2341</v>
      </c>
      <c r="K151" s="164" t="s">
        <v>1621</v>
      </c>
      <c r="L151" s="164"/>
      <c r="M151" s="269"/>
      <c r="N151" s="164"/>
      <c r="O151" s="165"/>
      <c r="P151" s="171"/>
      <c r="Q151" s="172"/>
      <c r="R151" s="124"/>
    </row>
    <row r="152" spans="1:18" ht="12.75" customHeight="1">
      <c r="A152" s="155"/>
      <c r="B152" s="156">
        <v>34</v>
      </c>
      <c r="C152" s="157" t="s">
        <v>1175</v>
      </c>
      <c r="D152" s="158" t="s">
        <v>1431</v>
      </c>
      <c r="E152" s="159" t="s">
        <v>1432</v>
      </c>
      <c r="F152" s="159" t="s">
        <v>1433</v>
      </c>
      <c r="G152" s="159" t="s">
        <v>2201</v>
      </c>
      <c r="H152" s="159" t="s">
        <v>2202</v>
      </c>
      <c r="I152" s="159" t="s">
        <v>2631</v>
      </c>
      <c r="J152" s="159" t="s">
        <v>2632</v>
      </c>
      <c r="K152" s="159"/>
      <c r="L152" s="159"/>
      <c r="M152" s="268"/>
      <c r="N152" s="159"/>
      <c r="O152" s="160"/>
      <c r="P152" s="169" t="s">
        <v>2333</v>
      </c>
      <c r="Q152" s="170"/>
      <c r="R152" s="124"/>
    </row>
    <row r="153" spans="1:18" ht="12.75" customHeight="1">
      <c r="A153" s="151" t="s">
        <v>674</v>
      </c>
      <c r="B153" s="161"/>
      <c r="C153" s="162" t="s">
        <v>760</v>
      </c>
      <c r="D153" s="163" t="s">
        <v>1499</v>
      </c>
      <c r="E153" s="164" t="s">
        <v>1524</v>
      </c>
      <c r="F153" s="164" t="s">
        <v>1504</v>
      </c>
      <c r="G153" s="164" t="s">
        <v>1522</v>
      </c>
      <c r="H153" s="164" t="s">
        <v>2151</v>
      </c>
      <c r="I153" s="164" t="s">
        <v>2192</v>
      </c>
      <c r="J153" s="164" t="s">
        <v>1660</v>
      </c>
      <c r="K153" s="164"/>
      <c r="L153" s="164"/>
      <c r="M153" s="269"/>
      <c r="N153" s="164"/>
      <c r="O153" s="165"/>
      <c r="P153" s="171"/>
      <c r="Q153" s="172"/>
      <c r="R153" s="124"/>
    </row>
    <row r="154" spans="1:18" ht="12.75" customHeight="1">
      <c r="A154" s="155"/>
      <c r="B154" s="156">
        <v>97</v>
      </c>
      <c r="C154" s="157" t="s">
        <v>1200</v>
      </c>
      <c r="D154" s="158" t="s">
        <v>1856</v>
      </c>
      <c r="E154" s="159" t="s">
        <v>1955</v>
      </c>
      <c r="F154" s="159" t="s">
        <v>1956</v>
      </c>
      <c r="G154" s="159" t="s">
        <v>2357</v>
      </c>
      <c r="H154" s="159" t="s">
        <v>2358</v>
      </c>
      <c r="I154" s="159" t="s">
        <v>2564</v>
      </c>
      <c r="J154" s="159" t="s">
        <v>2565</v>
      </c>
      <c r="K154" s="159"/>
      <c r="L154" s="159"/>
      <c r="M154" s="268"/>
      <c r="N154" s="159"/>
      <c r="O154" s="160"/>
      <c r="P154" s="169" t="s">
        <v>2471</v>
      </c>
      <c r="Q154" s="170"/>
      <c r="R154" s="124"/>
    </row>
    <row r="155" spans="1:18" ht="12.75" customHeight="1">
      <c r="A155" s="151" t="s">
        <v>799</v>
      </c>
      <c r="B155" s="161"/>
      <c r="C155" s="162" t="s">
        <v>997</v>
      </c>
      <c r="D155" s="163" t="s">
        <v>1857</v>
      </c>
      <c r="E155" s="164" t="s">
        <v>1857</v>
      </c>
      <c r="F155" s="164" t="s">
        <v>1958</v>
      </c>
      <c r="G155" s="164" t="s">
        <v>2359</v>
      </c>
      <c r="H155" s="164" t="s">
        <v>2360</v>
      </c>
      <c r="I155" s="164" t="s">
        <v>2</v>
      </c>
      <c r="J155" s="164" t="s">
        <v>2633</v>
      </c>
      <c r="K155" s="164"/>
      <c r="L155" s="164"/>
      <c r="M155" s="269"/>
      <c r="N155" s="164"/>
      <c r="O155" s="165"/>
      <c r="P155" s="171"/>
      <c r="Q155" s="172"/>
      <c r="R155" s="124"/>
    </row>
    <row r="156" spans="1:18" ht="12.75" customHeight="1">
      <c r="A156" s="155"/>
      <c r="B156" s="156">
        <v>19</v>
      </c>
      <c r="C156" s="157" t="s">
        <v>1160</v>
      </c>
      <c r="D156" s="158" t="s">
        <v>1313</v>
      </c>
      <c r="E156" s="159" t="s">
        <v>1314</v>
      </c>
      <c r="F156" s="159" t="s">
        <v>1315</v>
      </c>
      <c r="G156" s="159" t="s">
        <v>2125</v>
      </c>
      <c r="H156" s="159" t="s">
        <v>2126</v>
      </c>
      <c r="I156" s="159" t="s">
        <v>2462</v>
      </c>
      <c r="J156" s="159"/>
      <c r="K156" s="159"/>
      <c r="L156" s="159"/>
      <c r="M156" s="268"/>
      <c r="N156" s="159"/>
      <c r="O156" s="160"/>
      <c r="P156" s="169" t="s">
        <v>2333</v>
      </c>
      <c r="Q156" s="170"/>
      <c r="R156" s="124"/>
    </row>
    <row r="157" spans="1:18" ht="12.75" customHeight="1">
      <c r="A157" s="151" t="s">
        <v>688</v>
      </c>
      <c r="B157" s="161"/>
      <c r="C157" s="162" t="s">
        <v>755</v>
      </c>
      <c r="D157" s="163" t="s">
        <v>1466</v>
      </c>
      <c r="E157" s="164" t="s">
        <v>1445</v>
      </c>
      <c r="F157" s="164" t="s">
        <v>1502</v>
      </c>
      <c r="G157" s="164" t="s">
        <v>2334</v>
      </c>
      <c r="H157" s="164" t="s">
        <v>2127</v>
      </c>
      <c r="I157" s="164" t="s">
        <v>1461</v>
      </c>
      <c r="J157" s="164"/>
      <c r="K157" s="164"/>
      <c r="L157" s="164"/>
      <c r="M157" s="269"/>
      <c r="N157" s="164"/>
      <c r="O157" s="165"/>
      <c r="P157" s="171"/>
      <c r="Q157" s="172"/>
      <c r="R157" s="124"/>
    </row>
    <row r="158" spans="1:18" ht="12.75" customHeight="1">
      <c r="A158" s="155"/>
      <c r="B158" s="156">
        <v>80</v>
      </c>
      <c r="C158" s="157" t="s">
        <v>1221</v>
      </c>
      <c r="D158" s="158" t="s">
        <v>1357</v>
      </c>
      <c r="E158" s="159" t="s">
        <v>1666</v>
      </c>
      <c r="F158" s="159" t="s">
        <v>1667</v>
      </c>
      <c r="G158" s="159" t="s">
        <v>2294</v>
      </c>
      <c r="H158" s="159" t="s">
        <v>2295</v>
      </c>
      <c r="I158" s="159" t="s">
        <v>2469</v>
      </c>
      <c r="J158" s="159"/>
      <c r="K158" s="159"/>
      <c r="L158" s="159"/>
      <c r="M158" s="268"/>
      <c r="N158" s="159"/>
      <c r="O158" s="160"/>
      <c r="P158" s="169" t="s">
        <v>1853</v>
      </c>
      <c r="Q158" s="170"/>
      <c r="R158" s="124"/>
    </row>
    <row r="159" spans="1:18" ht="12.75" customHeight="1">
      <c r="A159" s="151" t="s">
        <v>674</v>
      </c>
      <c r="B159" s="161"/>
      <c r="C159" s="162" t="s">
        <v>760</v>
      </c>
      <c r="D159" s="163" t="s">
        <v>1745</v>
      </c>
      <c r="E159" s="164" t="s">
        <v>1746</v>
      </c>
      <c r="F159" s="164" t="s">
        <v>1669</v>
      </c>
      <c r="G159" s="164" t="s">
        <v>1772</v>
      </c>
      <c r="H159" s="164" t="s">
        <v>2312</v>
      </c>
      <c r="I159" s="164" t="s">
        <v>3</v>
      </c>
      <c r="J159" s="164"/>
      <c r="K159" s="164"/>
      <c r="L159" s="164"/>
      <c r="M159" s="269"/>
      <c r="N159" s="164"/>
      <c r="O159" s="165"/>
      <c r="P159" s="171"/>
      <c r="Q159" s="172"/>
      <c r="R159" s="124"/>
    </row>
    <row r="160" spans="1:18" ht="12.75" customHeight="1">
      <c r="A160" s="155"/>
      <c r="B160" s="156">
        <v>93</v>
      </c>
      <c r="C160" s="157" t="s">
        <v>1225</v>
      </c>
      <c r="D160" s="158" t="s">
        <v>1811</v>
      </c>
      <c r="E160" s="159" t="s">
        <v>1812</v>
      </c>
      <c r="F160" s="159" t="s">
        <v>1813</v>
      </c>
      <c r="G160" s="159" t="s">
        <v>2318</v>
      </c>
      <c r="H160" s="159" t="s">
        <v>2319</v>
      </c>
      <c r="I160" s="159" t="s">
        <v>2470</v>
      </c>
      <c r="J160" s="159"/>
      <c r="K160" s="159"/>
      <c r="L160" s="159"/>
      <c r="M160" s="268"/>
      <c r="N160" s="159"/>
      <c r="O160" s="160"/>
      <c r="P160" s="169" t="s">
        <v>2068</v>
      </c>
      <c r="Q160" s="170"/>
      <c r="R160" s="124"/>
    </row>
    <row r="161" spans="1:18" ht="12.75" customHeight="1">
      <c r="A161" s="151" t="s">
        <v>673</v>
      </c>
      <c r="B161" s="161"/>
      <c r="C161" s="162" t="s">
        <v>985</v>
      </c>
      <c r="D161" s="163" t="s">
        <v>1815</v>
      </c>
      <c r="E161" s="164" t="s">
        <v>1816</v>
      </c>
      <c r="F161" s="164" t="s">
        <v>1817</v>
      </c>
      <c r="G161" s="164" t="s">
        <v>2350</v>
      </c>
      <c r="H161" s="164" t="s">
        <v>2320</v>
      </c>
      <c r="I161" s="164" t="s">
        <v>4</v>
      </c>
      <c r="J161" s="164"/>
      <c r="K161" s="164"/>
      <c r="L161" s="164"/>
      <c r="M161" s="269"/>
      <c r="N161" s="164"/>
      <c r="O161" s="165"/>
      <c r="P161" s="171"/>
      <c r="Q161" s="172"/>
      <c r="R161" s="124"/>
    </row>
    <row r="162" spans="1:18" ht="12.75" customHeight="1">
      <c r="A162" s="155"/>
      <c r="B162" s="156">
        <v>95</v>
      </c>
      <c r="C162" s="157" t="s">
        <v>1218</v>
      </c>
      <c r="D162" s="158" t="s">
        <v>1828</v>
      </c>
      <c r="E162" s="159" t="s">
        <v>1829</v>
      </c>
      <c r="F162" s="159" t="s">
        <v>1804</v>
      </c>
      <c r="G162" s="159" t="s">
        <v>2321</v>
      </c>
      <c r="H162" s="159" t="s">
        <v>2322</v>
      </c>
      <c r="I162" s="159" t="s">
        <v>2634</v>
      </c>
      <c r="J162" s="159"/>
      <c r="K162" s="159"/>
      <c r="L162" s="159"/>
      <c r="M162" s="268"/>
      <c r="N162" s="159"/>
      <c r="O162" s="160"/>
      <c r="P162" s="169" t="s">
        <v>92</v>
      </c>
      <c r="Q162" s="170"/>
      <c r="R162" s="124"/>
    </row>
    <row r="163" spans="1:18" ht="12.75" customHeight="1">
      <c r="A163" s="151" t="s">
        <v>799</v>
      </c>
      <c r="B163" s="161"/>
      <c r="C163" s="162" t="s">
        <v>992</v>
      </c>
      <c r="D163" s="163" t="s">
        <v>1831</v>
      </c>
      <c r="E163" s="164" t="s">
        <v>1832</v>
      </c>
      <c r="F163" s="164" t="s">
        <v>1808</v>
      </c>
      <c r="G163" s="164" t="s">
        <v>2351</v>
      </c>
      <c r="H163" s="164" t="s">
        <v>1807</v>
      </c>
      <c r="I163" s="164" t="s">
        <v>5</v>
      </c>
      <c r="J163" s="164"/>
      <c r="K163" s="164"/>
      <c r="L163" s="164"/>
      <c r="M163" s="269"/>
      <c r="N163" s="164"/>
      <c r="O163" s="165"/>
      <c r="P163" s="171"/>
      <c r="Q163" s="172"/>
      <c r="R163" s="124"/>
    </row>
    <row r="164" spans="1:18" ht="12.75" customHeight="1">
      <c r="A164" s="155"/>
      <c r="B164" s="156">
        <v>64</v>
      </c>
      <c r="C164" s="157" t="s">
        <v>1205</v>
      </c>
      <c r="D164" s="158" t="s">
        <v>1121</v>
      </c>
      <c r="E164" s="159" t="s">
        <v>1590</v>
      </c>
      <c r="F164" s="159" t="s">
        <v>1591</v>
      </c>
      <c r="G164" s="159" t="s">
        <v>2212</v>
      </c>
      <c r="H164" s="159" t="s">
        <v>2243</v>
      </c>
      <c r="I164" s="159"/>
      <c r="J164" s="159"/>
      <c r="K164" s="159"/>
      <c r="L164" s="159"/>
      <c r="M164" s="268"/>
      <c r="N164" s="159"/>
      <c r="O164" s="160"/>
      <c r="P164" s="169" t="s">
        <v>2333</v>
      </c>
      <c r="Q164" s="170"/>
      <c r="R164" s="124"/>
    </row>
    <row r="165" spans="1:18" ht="12.75" customHeight="1">
      <c r="A165" s="151" t="s">
        <v>674</v>
      </c>
      <c r="B165" s="161"/>
      <c r="C165" s="162" t="s">
        <v>628</v>
      </c>
      <c r="D165" s="163" t="s">
        <v>1710</v>
      </c>
      <c r="E165" s="164" t="s">
        <v>1653</v>
      </c>
      <c r="F165" s="164" t="s">
        <v>1711</v>
      </c>
      <c r="G165" s="164" t="s">
        <v>2226</v>
      </c>
      <c r="H165" s="164" t="s">
        <v>2276</v>
      </c>
      <c r="I165" s="164"/>
      <c r="J165" s="164"/>
      <c r="K165" s="164"/>
      <c r="L165" s="164"/>
      <c r="M165" s="269"/>
      <c r="N165" s="164"/>
      <c r="O165" s="165"/>
      <c r="P165" s="171"/>
      <c r="Q165" s="172"/>
      <c r="R165" s="124"/>
    </row>
    <row r="166" spans="1:18" ht="12.75" customHeight="1">
      <c r="A166" s="155"/>
      <c r="B166" s="156">
        <v>71</v>
      </c>
      <c r="C166" s="157" t="s">
        <v>1212</v>
      </c>
      <c r="D166" s="158" t="s">
        <v>1626</v>
      </c>
      <c r="E166" s="159" t="s">
        <v>1627</v>
      </c>
      <c r="F166" s="159" t="s">
        <v>1541</v>
      </c>
      <c r="G166" s="159" t="s">
        <v>2224</v>
      </c>
      <c r="H166" s="159" t="s">
        <v>2225</v>
      </c>
      <c r="I166" s="159"/>
      <c r="J166" s="159"/>
      <c r="K166" s="159"/>
      <c r="L166" s="159"/>
      <c r="M166" s="268"/>
      <c r="N166" s="159"/>
      <c r="O166" s="160"/>
      <c r="P166" s="169" t="s">
        <v>2471</v>
      </c>
      <c r="Q166" s="170"/>
      <c r="R166" s="124"/>
    </row>
    <row r="167" spans="1:18" ht="12.75" customHeight="1">
      <c r="A167" s="151" t="s">
        <v>674</v>
      </c>
      <c r="B167" s="161"/>
      <c r="C167" s="162" t="s">
        <v>766</v>
      </c>
      <c r="D167" s="163" t="s">
        <v>1706</v>
      </c>
      <c r="E167" s="164" t="s">
        <v>1549</v>
      </c>
      <c r="F167" s="164" t="s">
        <v>1707</v>
      </c>
      <c r="G167" s="164" t="s">
        <v>1849</v>
      </c>
      <c r="H167" s="164" t="s">
        <v>2244</v>
      </c>
      <c r="I167" s="164"/>
      <c r="J167" s="164"/>
      <c r="K167" s="164"/>
      <c r="L167" s="164"/>
      <c r="M167" s="269"/>
      <c r="N167" s="164"/>
      <c r="O167" s="165"/>
      <c r="P167" s="171"/>
      <c r="Q167" s="172"/>
      <c r="R167" s="124"/>
    </row>
    <row r="168" spans="1:18" ht="12.75" customHeight="1">
      <c r="A168" s="155"/>
      <c r="B168" s="156">
        <v>96</v>
      </c>
      <c r="C168" s="157" t="s">
        <v>1203</v>
      </c>
      <c r="D168" s="158" t="s">
        <v>1802</v>
      </c>
      <c r="E168" s="159" t="s">
        <v>1803</v>
      </c>
      <c r="F168" s="159" t="s">
        <v>1804</v>
      </c>
      <c r="G168" s="159" t="s">
        <v>2323</v>
      </c>
      <c r="H168" s="159" t="s">
        <v>2324</v>
      </c>
      <c r="I168" s="159"/>
      <c r="J168" s="159"/>
      <c r="K168" s="159"/>
      <c r="L168" s="159"/>
      <c r="M168" s="268"/>
      <c r="N168" s="159"/>
      <c r="O168" s="160"/>
      <c r="P168" s="169" t="s">
        <v>2472</v>
      </c>
      <c r="Q168" s="170"/>
      <c r="R168" s="124"/>
    </row>
    <row r="169" spans="1:18" ht="12.75" customHeight="1">
      <c r="A169" s="151" t="s">
        <v>799</v>
      </c>
      <c r="B169" s="161"/>
      <c r="C169" s="162" t="s">
        <v>989</v>
      </c>
      <c r="D169" s="163" t="s">
        <v>1806</v>
      </c>
      <c r="E169" s="164" t="s">
        <v>1807</v>
      </c>
      <c r="F169" s="164" t="s">
        <v>1808</v>
      </c>
      <c r="G169" s="164" t="s">
        <v>2353</v>
      </c>
      <c r="H169" s="164" t="s">
        <v>2326</v>
      </c>
      <c r="I169" s="164"/>
      <c r="J169" s="164"/>
      <c r="K169" s="164"/>
      <c r="L169" s="164"/>
      <c r="M169" s="269"/>
      <c r="N169" s="164"/>
      <c r="O169" s="165"/>
      <c r="P169" s="171"/>
      <c r="Q169" s="172"/>
      <c r="R169" s="124"/>
    </row>
    <row r="170" spans="1:18" ht="12.75" customHeight="1">
      <c r="A170" s="155"/>
      <c r="B170" s="156">
        <v>21</v>
      </c>
      <c r="C170" s="157" t="s">
        <v>1162</v>
      </c>
      <c r="D170" s="158" t="s">
        <v>1341</v>
      </c>
      <c r="E170" s="159" t="s">
        <v>1342</v>
      </c>
      <c r="F170" s="159" t="s">
        <v>1343</v>
      </c>
      <c r="G170" s="159" t="s">
        <v>2144</v>
      </c>
      <c r="H170" s="159"/>
      <c r="I170" s="159"/>
      <c r="J170" s="159"/>
      <c r="K170" s="159"/>
      <c r="L170" s="159"/>
      <c r="M170" s="268"/>
      <c r="N170" s="159"/>
      <c r="O170" s="160"/>
      <c r="P170" s="169" t="s">
        <v>2361</v>
      </c>
      <c r="Q170" s="170"/>
      <c r="R170" s="124"/>
    </row>
    <row r="171" spans="1:18" ht="12.75" customHeight="1">
      <c r="A171" s="151" t="s">
        <v>672</v>
      </c>
      <c r="B171" s="161"/>
      <c r="C171" s="162" t="s">
        <v>749</v>
      </c>
      <c r="D171" s="163" t="s">
        <v>1691</v>
      </c>
      <c r="E171" s="164" t="s">
        <v>1450</v>
      </c>
      <c r="F171" s="164" t="s">
        <v>1409</v>
      </c>
      <c r="G171" s="164" t="s">
        <v>2142</v>
      </c>
      <c r="H171" s="164"/>
      <c r="I171" s="164"/>
      <c r="J171" s="164"/>
      <c r="K171" s="164"/>
      <c r="L171" s="164"/>
      <c r="M171" s="269"/>
      <c r="N171" s="164"/>
      <c r="O171" s="165"/>
      <c r="P171" s="171"/>
      <c r="Q171" s="172"/>
      <c r="R171" s="124"/>
    </row>
    <row r="172" spans="1:18" ht="12.75" customHeight="1">
      <c r="A172" s="155"/>
      <c r="B172" s="156">
        <v>46</v>
      </c>
      <c r="C172" s="157" t="s">
        <v>1187</v>
      </c>
      <c r="D172" s="158" t="s">
        <v>1242</v>
      </c>
      <c r="E172" s="159" t="s">
        <v>1935</v>
      </c>
      <c r="F172" s="159" t="s">
        <v>1936</v>
      </c>
      <c r="G172" s="159" t="s">
        <v>2332</v>
      </c>
      <c r="H172" s="159"/>
      <c r="I172" s="159"/>
      <c r="J172" s="159"/>
      <c r="K172" s="159"/>
      <c r="L172" s="159"/>
      <c r="M172" s="268"/>
      <c r="N172" s="159"/>
      <c r="O172" s="160"/>
      <c r="P172" s="169" t="s">
        <v>2362</v>
      </c>
      <c r="Q172" s="170"/>
      <c r="R172" s="124"/>
    </row>
    <row r="173" spans="1:18" ht="12.75" customHeight="1">
      <c r="A173" s="151" t="s">
        <v>685</v>
      </c>
      <c r="B173" s="161"/>
      <c r="C173" s="162" t="s">
        <v>883</v>
      </c>
      <c r="D173" s="163" t="s">
        <v>1446</v>
      </c>
      <c r="E173" s="164" t="s">
        <v>1938</v>
      </c>
      <c r="F173" s="164" t="s">
        <v>1939</v>
      </c>
      <c r="G173" s="164" t="s">
        <v>2241</v>
      </c>
      <c r="H173" s="164"/>
      <c r="I173" s="164"/>
      <c r="J173" s="164"/>
      <c r="K173" s="164"/>
      <c r="L173" s="164"/>
      <c r="M173" s="269"/>
      <c r="N173" s="164"/>
      <c r="O173" s="165"/>
      <c r="P173" s="171"/>
      <c r="Q173" s="172"/>
      <c r="R173" s="124"/>
    </row>
    <row r="174" spans="1:18" ht="12.75" customHeight="1">
      <c r="A174" s="155"/>
      <c r="B174" s="156">
        <v>10</v>
      </c>
      <c r="C174" s="157" t="s">
        <v>1152</v>
      </c>
      <c r="D174" s="158" t="s">
        <v>1272</v>
      </c>
      <c r="E174" s="159" t="s">
        <v>1273</v>
      </c>
      <c r="F174" s="159" t="s">
        <v>1274</v>
      </c>
      <c r="G174" s="159"/>
      <c r="H174" s="159"/>
      <c r="I174" s="159"/>
      <c r="J174" s="159"/>
      <c r="K174" s="159"/>
      <c r="L174" s="159"/>
      <c r="M174" s="268"/>
      <c r="N174" s="159"/>
      <c r="O174" s="160"/>
      <c r="P174" s="169" t="s">
        <v>2128</v>
      </c>
      <c r="Q174" s="170"/>
      <c r="R174" s="124"/>
    </row>
    <row r="175" spans="1:18" ht="12.75" customHeight="1">
      <c r="A175" s="151" t="s">
        <v>587</v>
      </c>
      <c r="B175" s="161"/>
      <c r="C175" s="162" t="s">
        <v>814</v>
      </c>
      <c r="D175" s="163" t="s">
        <v>1419</v>
      </c>
      <c r="E175" s="164" t="s">
        <v>1276</v>
      </c>
      <c r="F175" s="164" t="s">
        <v>1479</v>
      </c>
      <c r="G175" s="164"/>
      <c r="H175" s="164"/>
      <c r="I175" s="164"/>
      <c r="J175" s="164"/>
      <c r="K175" s="164"/>
      <c r="L175" s="164"/>
      <c r="M175" s="269"/>
      <c r="N175" s="164"/>
      <c r="O175" s="165"/>
      <c r="P175" s="171"/>
      <c r="Q175" s="172"/>
      <c r="R175" s="124"/>
    </row>
    <row r="176" spans="1:18" ht="12.75" customHeight="1">
      <c r="A176" s="155"/>
      <c r="B176" s="156">
        <v>70</v>
      </c>
      <c r="C176" s="157" t="s">
        <v>1211</v>
      </c>
      <c r="D176" s="158" t="s">
        <v>1482</v>
      </c>
      <c r="E176" s="159" t="s">
        <v>1613</v>
      </c>
      <c r="F176" s="159" t="s">
        <v>1614</v>
      </c>
      <c r="G176" s="159"/>
      <c r="H176" s="159"/>
      <c r="I176" s="159"/>
      <c r="J176" s="159"/>
      <c r="K176" s="159"/>
      <c r="L176" s="159"/>
      <c r="M176" s="268"/>
      <c r="N176" s="159"/>
      <c r="O176" s="160"/>
      <c r="P176" s="169" t="s">
        <v>2333</v>
      </c>
      <c r="Q176" s="170"/>
      <c r="R176" s="124"/>
    </row>
    <row r="177" spans="1:18" ht="12.75" customHeight="1">
      <c r="A177" s="151" t="s">
        <v>674</v>
      </c>
      <c r="B177" s="161"/>
      <c r="C177" s="162" t="s">
        <v>766</v>
      </c>
      <c r="D177" s="163" t="s">
        <v>1522</v>
      </c>
      <c r="E177" s="164" t="s">
        <v>1616</v>
      </c>
      <c r="F177" s="164" t="s">
        <v>1702</v>
      </c>
      <c r="G177" s="164"/>
      <c r="H177" s="164"/>
      <c r="I177" s="164"/>
      <c r="J177" s="164"/>
      <c r="K177" s="164"/>
      <c r="L177" s="164"/>
      <c r="M177" s="269"/>
      <c r="N177" s="164"/>
      <c r="O177" s="165"/>
      <c r="P177" s="171"/>
      <c r="Q177" s="172"/>
      <c r="R177" s="124"/>
    </row>
    <row r="178" spans="1:18" ht="12.75" customHeight="1">
      <c r="A178" s="155"/>
      <c r="B178" s="156">
        <v>87</v>
      </c>
      <c r="C178" s="157" t="s">
        <v>1228</v>
      </c>
      <c r="D178" s="158" t="s">
        <v>1261</v>
      </c>
      <c r="E178" s="159" t="s">
        <v>1662</v>
      </c>
      <c r="F178" s="159" t="s">
        <v>1635</v>
      </c>
      <c r="G178" s="159"/>
      <c r="H178" s="159"/>
      <c r="I178" s="159"/>
      <c r="J178" s="159"/>
      <c r="K178" s="159"/>
      <c r="L178" s="159"/>
      <c r="M178" s="268"/>
      <c r="N178" s="159"/>
      <c r="O178" s="160"/>
      <c r="P178" s="169" t="s">
        <v>2068</v>
      </c>
      <c r="Q178" s="170"/>
      <c r="R178" s="124"/>
    </row>
    <row r="179" spans="1:18" ht="12.75" customHeight="1">
      <c r="A179" s="151" t="s">
        <v>673</v>
      </c>
      <c r="B179" s="161"/>
      <c r="C179" s="162" t="s">
        <v>630</v>
      </c>
      <c r="D179" s="163" t="s">
        <v>1739</v>
      </c>
      <c r="E179" s="164" t="s">
        <v>1740</v>
      </c>
      <c r="F179" s="164" t="s">
        <v>1741</v>
      </c>
      <c r="G179" s="164"/>
      <c r="H179" s="164"/>
      <c r="I179" s="164"/>
      <c r="J179" s="164"/>
      <c r="K179" s="164"/>
      <c r="L179" s="164"/>
      <c r="M179" s="269"/>
      <c r="N179" s="164"/>
      <c r="O179" s="165"/>
      <c r="P179" s="171"/>
      <c r="Q179" s="172"/>
      <c r="R179" s="124"/>
    </row>
    <row r="180" spans="1:18" ht="12.75" customHeight="1">
      <c r="A180" s="155"/>
      <c r="B180" s="156">
        <v>79</v>
      </c>
      <c r="C180" s="157" t="s">
        <v>1220</v>
      </c>
      <c r="D180" s="158" t="s">
        <v>1406</v>
      </c>
      <c r="E180" s="159" t="s">
        <v>1768</v>
      </c>
      <c r="F180" s="159" t="s">
        <v>1769</v>
      </c>
      <c r="G180" s="159"/>
      <c r="H180" s="159"/>
      <c r="I180" s="159"/>
      <c r="J180" s="159"/>
      <c r="K180" s="159"/>
      <c r="L180" s="159"/>
      <c r="M180" s="268"/>
      <c r="N180" s="159"/>
      <c r="O180" s="160"/>
      <c r="P180" s="169" t="s">
        <v>2068</v>
      </c>
      <c r="Q180" s="170"/>
      <c r="R180" s="124"/>
    </row>
    <row r="181" spans="1:18" ht="12.75" customHeight="1">
      <c r="A181" s="151" t="s">
        <v>674</v>
      </c>
      <c r="B181" s="161"/>
      <c r="C181" s="162" t="s">
        <v>783</v>
      </c>
      <c r="D181" s="163" t="s">
        <v>1771</v>
      </c>
      <c r="E181" s="164" t="s">
        <v>1772</v>
      </c>
      <c r="F181" s="164" t="s">
        <v>1772</v>
      </c>
      <c r="G181" s="164"/>
      <c r="H181" s="164"/>
      <c r="I181" s="164"/>
      <c r="J181" s="164"/>
      <c r="K181" s="164"/>
      <c r="L181" s="164"/>
      <c r="M181" s="269"/>
      <c r="N181" s="164"/>
      <c r="O181" s="165"/>
      <c r="P181" s="171"/>
      <c r="Q181" s="172"/>
      <c r="R181" s="124"/>
    </row>
    <row r="182" spans="1:18" ht="12.75" customHeight="1">
      <c r="A182" s="155"/>
      <c r="B182" s="156">
        <v>5</v>
      </c>
      <c r="C182" s="157" t="s">
        <v>1148</v>
      </c>
      <c r="D182" s="158" t="s">
        <v>1851</v>
      </c>
      <c r="E182" s="159" t="s">
        <v>1928</v>
      </c>
      <c r="F182" s="159" t="s">
        <v>1929</v>
      </c>
      <c r="G182" s="159"/>
      <c r="H182" s="159"/>
      <c r="I182" s="159"/>
      <c r="J182" s="159"/>
      <c r="K182" s="159"/>
      <c r="L182" s="159"/>
      <c r="M182" s="268"/>
      <c r="N182" s="159"/>
      <c r="O182" s="160"/>
      <c r="P182" s="169" t="s">
        <v>1847</v>
      </c>
      <c r="Q182" s="170"/>
      <c r="R182" s="124"/>
    </row>
    <row r="183" spans="1:18" ht="12.75" customHeight="1">
      <c r="A183" s="151" t="s">
        <v>684</v>
      </c>
      <c r="B183" s="161"/>
      <c r="C183" s="162" t="s">
        <v>698</v>
      </c>
      <c r="D183" s="163" t="s">
        <v>1248</v>
      </c>
      <c r="E183" s="164" t="s">
        <v>1931</v>
      </c>
      <c r="F183" s="164" t="s">
        <v>1932</v>
      </c>
      <c r="G183" s="164"/>
      <c r="H183" s="164"/>
      <c r="I183" s="164"/>
      <c r="J183" s="164"/>
      <c r="K183" s="164"/>
      <c r="L183" s="164"/>
      <c r="M183" s="269"/>
      <c r="N183" s="164"/>
      <c r="O183" s="165"/>
      <c r="P183" s="171"/>
      <c r="Q183" s="172"/>
      <c r="R183" s="124"/>
    </row>
    <row r="184" spans="1:18" ht="12.75" customHeight="1">
      <c r="A184" s="155"/>
      <c r="B184" s="156">
        <v>53</v>
      </c>
      <c r="C184" s="157" t="s">
        <v>1194</v>
      </c>
      <c r="D184" s="158" t="s">
        <v>1846</v>
      </c>
      <c r="E184" s="159" t="s">
        <v>1319</v>
      </c>
      <c r="F184" s="159"/>
      <c r="G184" s="159"/>
      <c r="H184" s="159"/>
      <c r="I184" s="159"/>
      <c r="J184" s="159"/>
      <c r="K184" s="159"/>
      <c r="L184" s="159"/>
      <c r="M184" s="268"/>
      <c r="N184" s="159"/>
      <c r="O184" s="160"/>
      <c r="P184" s="169" t="s">
        <v>1847</v>
      </c>
      <c r="Q184" s="170"/>
      <c r="R184" s="124"/>
    </row>
    <row r="185" spans="1:18" ht="12.75" customHeight="1">
      <c r="A185" s="151" t="s">
        <v>672</v>
      </c>
      <c r="B185" s="161"/>
      <c r="C185" s="162" t="s">
        <v>749</v>
      </c>
      <c r="D185" s="163" t="s">
        <v>1660</v>
      </c>
      <c r="E185" s="164" t="s">
        <v>1848</v>
      </c>
      <c r="F185" s="164"/>
      <c r="G185" s="164"/>
      <c r="H185" s="164"/>
      <c r="I185" s="164"/>
      <c r="J185" s="164"/>
      <c r="K185" s="164"/>
      <c r="L185" s="164"/>
      <c r="M185" s="269"/>
      <c r="N185" s="164"/>
      <c r="O185" s="165"/>
      <c r="P185" s="171"/>
      <c r="Q185" s="172"/>
      <c r="R185" s="124"/>
    </row>
    <row r="186" spans="1:18" ht="12.75" customHeight="1">
      <c r="A186" s="155"/>
      <c r="B186" s="156">
        <v>9</v>
      </c>
      <c r="C186" s="157" t="s">
        <v>1151</v>
      </c>
      <c r="D186" s="158" t="s">
        <v>1852</v>
      </c>
      <c r="E186" s="159"/>
      <c r="F186" s="159"/>
      <c r="G186" s="159"/>
      <c r="H186" s="159"/>
      <c r="I186" s="159"/>
      <c r="J186" s="159"/>
      <c r="K186" s="159"/>
      <c r="L186" s="159"/>
      <c r="M186" s="268"/>
      <c r="N186" s="159"/>
      <c r="O186" s="160"/>
      <c r="P186" s="169" t="s">
        <v>1853</v>
      </c>
      <c r="Q186" s="170"/>
      <c r="R186" s="124"/>
    </row>
    <row r="187" spans="1:18" ht="12.75" customHeight="1">
      <c r="A187" s="151" t="s">
        <v>684</v>
      </c>
      <c r="B187" s="161"/>
      <c r="C187" s="162" t="s">
        <v>699</v>
      </c>
      <c r="D187" s="163" t="s">
        <v>1854</v>
      </c>
      <c r="E187" s="164"/>
      <c r="F187" s="164"/>
      <c r="G187" s="164"/>
      <c r="H187" s="164"/>
      <c r="I187" s="164"/>
      <c r="J187" s="164"/>
      <c r="K187" s="164"/>
      <c r="L187" s="164"/>
      <c r="M187" s="269"/>
      <c r="N187" s="164"/>
      <c r="O187" s="165"/>
      <c r="P187" s="171"/>
      <c r="Q187" s="172"/>
      <c r="R187" s="124"/>
    </row>
    <row r="188" spans="1:18" ht="12.75" customHeight="1">
      <c r="A188" s="155"/>
      <c r="B188" s="156">
        <v>36</v>
      </c>
      <c r="C188" s="157" t="s">
        <v>1177</v>
      </c>
      <c r="D188" s="158"/>
      <c r="E188" s="159"/>
      <c r="F188" s="159"/>
      <c r="G188" s="159"/>
      <c r="H188" s="159"/>
      <c r="I188" s="159"/>
      <c r="J188" s="159"/>
      <c r="K188" s="159"/>
      <c r="L188" s="159"/>
      <c r="M188" s="268"/>
      <c r="N188" s="159"/>
      <c r="O188" s="160"/>
      <c r="P188" s="169" t="s">
        <v>1858</v>
      </c>
      <c r="Q188" s="170"/>
      <c r="R188" s="124"/>
    </row>
    <row r="189" spans="1:18" ht="12.75" customHeight="1">
      <c r="A189" s="151" t="s">
        <v>694</v>
      </c>
      <c r="B189" s="161"/>
      <c r="C189" s="162" t="s">
        <v>601</v>
      </c>
      <c r="D189" s="163"/>
      <c r="E189" s="164"/>
      <c r="F189" s="164"/>
      <c r="G189" s="164"/>
      <c r="H189" s="164"/>
      <c r="I189" s="164"/>
      <c r="J189" s="164"/>
      <c r="K189" s="164"/>
      <c r="L189" s="164"/>
      <c r="M189" s="269"/>
      <c r="N189" s="164"/>
      <c r="O189" s="165"/>
      <c r="P189" s="171"/>
      <c r="Q189" s="172"/>
      <c r="R189" s="124"/>
    </row>
    <row r="190" ht="12.75">
      <c r="R190" s="124"/>
    </row>
    <row r="191" ht="12.75">
      <c r="R191" s="124"/>
    </row>
    <row r="192" ht="12.75">
      <c r="R192" s="124"/>
    </row>
    <row r="193" ht="12.75">
      <c r="R193" s="124"/>
    </row>
    <row r="194" ht="12.75">
      <c r="R194" s="124"/>
    </row>
    <row r="195" ht="12.75">
      <c r="R195" s="124"/>
    </row>
    <row r="196" ht="12.75">
      <c r="R196" s="124"/>
    </row>
    <row r="197" ht="12.75">
      <c r="R197" s="124"/>
    </row>
  </sheetData>
  <sheetProtection/>
  <mergeCells count="1">
    <mergeCell ref="D6:O6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89" max="16" man="1"/>
    <brk id="133" max="16" man="1"/>
    <brk id="17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552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5" customWidth="1"/>
    <col min="2" max="2" width="4.421875" style="25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3" customWidth="1"/>
    <col min="9" max="9" width="9.57421875" style="25" customWidth="1"/>
  </cols>
  <sheetData>
    <row r="1" ht="15">
      <c r="F1" s="64" t="str">
        <f>Startlist!$F1</f>
        <v> </v>
      </c>
    </row>
    <row r="2" ht="15.75">
      <c r="F2" s="1" t="str">
        <f>Startlist!$F2</f>
        <v>30. Tallinna Rally 2013</v>
      </c>
    </row>
    <row r="3" ht="15">
      <c r="F3" s="64" t="str">
        <f>Startlist!$F3</f>
        <v>MAY 10 - 11, 2013</v>
      </c>
    </row>
    <row r="4" spans="6:8" ht="15">
      <c r="F4" s="64" t="str">
        <f>Startlist!$F4</f>
        <v>Harjumaa</v>
      </c>
      <c r="H4" s="32"/>
    </row>
    <row r="5" spans="6:8" ht="15.75">
      <c r="F5" s="1"/>
      <c r="H5" s="32"/>
    </row>
    <row r="6" spans="1:9" ht="15.75">
      <c r="A6" s="15" t="s">
        <v>641</v>
      </c>
      <c r="F6" s="1"/>
      <c r="H6" s="32"/>
      <c r="I6" s="55" t="s">
        <v>393</v>
      </c>
    </row>
    <row r="7" spans="1:9" ht="12.75">
      <c r="A7" s="39"/>
      <c r="B7" s="40" t="s">
        <v>661</v>
      </c>
      <c r="C7" s="41" t="s">
        <v>645</v>
      </c>
      <c r="D7" s="42" t="s">
        <v>646</v>
      </c>
      <c r="E7" s="42" t="s">
        <v>647</v>
      </c>
      <c r="F7" s="43" t="s">
        <v>648</v>
      </c>
      <c r="G7" s="42" t="s">
        <v>649</v>
      </c>
      <c r="H7" s="44" t="s">
        <v>650</v>
      </c>
      <c r="I7" s="45" t="s">
        <v>642</v>
      </c>
    </row>
    <row r="8" spans="1:9" s="4" customFormat="1" ht="15" customHeight="1">
      <c r="A8" s="26" t="s">
        <v>1011</v>
      </c>
      <c r="B8" s="26" t="s">
        <v>394</v>
      </c>
      <c r="C8" s="27" t="s">
        <v>685</v>
      </c>
      <c r="D8" s="28" t="s">
        <v>700</v>
      </c>
      <c r="E8" s="28" t="s">
        <v>701</v>
      </c>
      <c r="F8" s="27" t="s">
        <v>676</v>
      </c>
      <c r="G8" s="28" t="s">
        <v>702</v>
      </c>
      <c r="H8" s="34" t="s">
        <v>703</v>
      </c>
      <c r="I8" s="36" t="s">
        <v>111</v>
      </c>
    </row>
    <row r="9" spans="1:9" ht="15" customHeight="1">
      <c r="A9" s="59" t="s">
        <v>1012</v>
      </c>
      <c r="B9" s="59" t="s">
        <v>395</v>
      </c>
      <c r="C9" s="60" t="s">
        <v>684</v>
      </c>
      <c r="D9" s="61" t="s">
        <v>800</v>
      </c>
      <c r="E9" s="61" t="s">
        <v>801</v>
      </c>
      <c r="F9" s="60" t="s">
        <v>676</v>
      </c>
      <c r="G9" s="61" t="s">
        <v>702</v>
      </c>
      <c r="H9" s="62" t="s">
        <v>761</v>
      </c>
      <c r="I9" s="63" t="s">
        <v>116</v>
      </c>
    </row>
    <row r="10" spans="1:9" ht="15" customHeight="1">
      <c r="A10" s="59" t="s">
        <v>1013</v>
      </c>
      <c r="B10" s="59" t="s">
        <v>396</v>
      </c>
      <c r="C10" s="60" t="s">
        <v>684</v>
      </c>
      <c r="D10" s="61" t="s">
        <v>764</v>
      </c>
      <c r="E10" s="61" t="s">
        <v>765</v>
      </c>
      <c r="F10" s="60" t="s">
        <v>682</v>
      </c>
      <c r="G10" s="61" t="s">
        <v>704</v>
      </c>
      <c r="H10" s="62" t="s">
        <v>699</v>
      </c>
      <c r="I10" s="63" t="s">
        <v>120</v>
      </c>
    </row>
    <row r="11" spans="1:9" ht="15" customHeight="1">
      <c r="A11" s="59" t="s">
        <v>1014</v>
      </c>
      <c r="B11" s="59" t="s">
        <v>397</v>
      </c>
      <c r="C11" s="60" t="s">
        <v>684</v>
      </c>
      <c r="D11" s="61" t="s">
        <v>588</v>
      </c>
      <c r="E11" s="61" t="s">
        <v>589</v>
      </c>
      <c r="F11" s="60" t="s">
        <v>676</v>
      </c>
      <c r="G11" s="61" t="s">
        <v>590</v>
      </c>
      <c r="H11" s="62" t="s">
        <v>698</v>
      </c>
      <c r="I11" s="63" t="s">
        <v>124</v>
      </c>
    </row>
    <row r="12" spans="1:9" ht="15" customHeight="1">
      <c r="A12" s="59" t="s">
        <v>1015</v>
      </c>
      <c r="B12" s="59" t="s">
        <v>398</v>
      </c>
      <c r="C12" s="60" t="s">
        <v>684</v>
      </c>
      <c r="D12" s="61" t="s">
        <v>750</v>
      </c>
      <c r="E12" s="61" t="s">
        <v>751</v>
      </c>
      <c r="F12" s="60" t="s">
        <v>676</v>
      </c>
      <c r="G12" s="61" t="s">
        <v>805</v>
      </c>
      <c r="H12" s="62" t="s">
        <v>698</v>
      </c>
      <c r="I12" s="63" t="s">
        <v>128</v>
      </c>
    </row>
    <row r="13" spans="1:9" ht="15" customHeight="1">
      <c r="A13" s="59" t="s">
        <v>1016</v>
      </c>
      <c r="B13" s="59" t="s">
        <v>399</v>
      </c>
      <c r="C13" s="60" t="s">
        <v>684</v>
      </c>
      <c r="D13" s="61" t="s">
        <v>705</v>
      </c>
      <c r="E13" s="61" t="s">
        <v>706</v>
      </c>
      <c r="F13" s="60" t="s">
        <v>676</v>
      </c>
      <c r="G13" s="61" t="s">
        <v>702</v>
      </c>
      <c r="H13" s="62" t="s">
        <v>699</v>
      </c>
      <c r="I13" s="63" t="s">
        <v>132</v>
      </c>
    </row>
    <row r="14" spans="1:9" ht="15" customHeight="1">
      <c r="A14" s="59" t="s">
        <v>1017</v>
      </c>
      <c r="B14" s="59" t="s">
        <v>400</v>
      </c>
      <c r="C14" s="60" t="s">
        <v>684</v>
      </c>
      <c r="D14" s="61" t="s">
        <v>827</v>
      </c>
      <c r="E14" s="61" t="s">
        <v>828</v>
      </c>
      <c r="F14" s="60" t="s">
        <v>683</v>
      </c>
      <c r="G14" s="61" t="s">
        <v>829</v>
      </c>
      <c r="H14" s="62" t="s">
        <v>699</v>
      </c>
      <c r="I14" s="63" t="s">
        <v>136</v>
      </c>
    </row>
    <row r="15" spans="1:9" ht="15" customHeight="1">
      <c r="A15" s="59" t="s">
        <v>1018</v>
      </c>
      <c r="B15" s="59" t="s">
        <v>401</v>
      </c>
      <c r="C15" s="60" t="s">
        <v>684</v>
      </c>
      <c r="D15" s="61" t="s">
        <v>709</v>
      </c>
      <c r="E15" s="61" t="s">
        <v>710</v>
      </c>
      <c r="F15" s="60" t="s">
        <v>676</v>
      </c>
      <c r="G15" s="61" t="s">
        <v>711</v>
      </c>
      <c r="H15" s="62" t="s">
        <v>699</v>
      </c>
      <c r="I15" s="63" t="s">
        <v>140</v>
      </c>
    </row>
    <row r="16" spans="1:9" ht="15" customHeight="1">
      <c r="A16" s="59" t="s">
        <v>1019</v>
      </c>
      <c r="B16" s="59" t="s">
        <v>402</v>
      </c>
      <c r="C16" s="60" t="s">
        <v>687</v>
      </c>
      <c r="D16" s="61" t="s">
        <v>834</v>
      </c>
      <c r="E16" s="61" t="s">
        <v>1028</v>
      </c>
      <c r="F16" s="60" t="s">
        <v>682</v>
      </c>
      <c r="G16" s="61" t="s">
        <v>835</v>
      </c>
      <c r="H16" s="62" t="s">
        <v>698</v>
      </c>
      <c r="I16" s="63" t="s">
        <v>148</v>
      </c>
    </row>
    <row r="17" spans="1:9" ht="15" customHeight="1">
      <c r="A17" s="59" t="s">
        <v>1020</v>
      </c>
      <c r="B17" s="59" t="s">
        <v>403</v>
      </c>
      <c r="C17" s="60" t="s">
        <v>686</v>
      </c>
      <c r="D17" s="61" t="s">
        <v>712</v>
      </c>
      <c r="E17" s="61" t="s">
        <v>832</v>
      </c>
      <c r="F17" s="60" t="s">
        <v>676</v>
      </c>
      <c r="G17" s="61" t="s">
        <v>712</v>
      </c>
      <c r="H17" s="62" t="s">
        <v>713</v>
      </c>
      <c r="I17" s="63" t="s">
        <v>152</v>
      </c>
    </row>
    <row r="18" spans="1:9" ht="15" customHeight="1">
      <c r="A18" s="56"/>
      <c r="B18" s="56"/>
      <c r="C18" s="57"/>
      <c r="D18" s="38"/>
      <c r="E18" s="38"/>
      <c r="F18" s="57"/>
      <c r="G18" s="38"/>
      <c r="H18" s="58"/>
      <c r="I18" s="56"/>
    </row>
    <row r="19" spans="1:9" ht="15" customHeight="1">
      <c r="A19" s="56"/>
      <c r="B19" s="56"/>
      <c r="C19" s="57"/>
      <c r="D19" s="38"/>
      <c r="E19" s="38"/>
      <c r="F19" s="57"/>
      <c r="G19" s="38"/>
      <c r="H19" s="58"/>
      <c r="I19" s="55" t="s">
        <v>404</v>
      </c>
    </row>
    <row r="20" spans="1:9" s="4" customFormat="1" ht="15" customHeight="1">
      <c r="A20" s="29" t="s">
        <v>1011</v>
      </c>
      <c r="B20" s="29" t="s">
        <v>394</v>
      </c>
      <c r="C20" s="30" t="s">
        <v>685</v>
      </c>
      <c r="D20" s="31" t="s">
        <v>700</v>
      </c>
      <c r="E20" s="31" t="s">
        <v>701</v>
      </c>
      <c r="F20" s="30" t="s">
        <v>676</v>
      </c>
      <c r="G20" s="31" t="s">
        <v>702</v>
      </c>
      <c r="H20" s="35" t="s">
        <v>703</v>
      </c>
      <c r="I20" s="37" t="s">
        <v>111</v>
      </c>
    </row>
    <row r="21" spans="1:9" s="38" customFormat="1" ht="15" customHeight="1">
      <c r="A21" s="50" t="s">
        <v>1012</v>
      </c>
      <c r="B21" s="50" t="s">
        <v>405</v>
      </c>
      <c r="C21" s="51" t="s">
        <v>685</v>
      </c>
      <c r="D21" s="52" t="s">
        <v>771</v>
      </c>
      <c r="E21" s="52" t="s">
        <v>715</v>
      </c>
      <c r="F21" s="51" t="s">
        <v>676</v>
      </c>
      <c r="G21" s="52" t="s">
        <v>598</v>
      </c>
      <c r="H21" s="53" t="s">
        <v>772</v>
      </c>
      <c r="I21" s="54" t="s">
        <v>160</v>
      </c>
    </row>
    <row r="22" spans="1:9" s="38" customFormat="1" ht="15" customHeight="1">
      <c r="A22" s="50" t="s">
        <v>1013</v>
      </c>
      <c r="B22" s="50" t="s">
        <v>406</v>
      </c>
      <c r="C22" s="51" t="s">
        <v>685</v>
      </c>
      <c r="D22" s="52" t="s">
        <v>762</v>
      </c>
      <c r="E22" s="52" t="s">
        <v>744</v>
      </c>
      <c r="F22" s="51" t="s">
        <v>676</v>
      </c>
      <c r="G22" s="52" t="s">
        <v>745</v>
      </c>
      <c r="H22" s="53" t="s">
        <v>792</v>
      </c>
      <c r="I22" s="54" t="s">
        <v>174</v>
      </c>
    </row>
    <row r="23" spans="1:9" ht="15" customHeight="1">
      <c r="A23" s="46"/>
      <c r="B23" s="46"/>
      <c r="C23" s="47"/>
      <c r="D23" s="48"/>
      <c r="E23" s="48"/>
      <c r="F23" s="47"/>
      <c r="G23" s="48"/>
      <c r="H23" s="49"/>
      <c r="I23" s="46"/>
    </row>
    <row r="24" spans="1:9" ht="15" customHeight="1">
      <c r="A24" s="46"/>
      <c r="B24" s="46"/>
      <c r="C24" s="47"/>
      <c r="D24" s="48"/>
      <c r="E24" s="48"/>
      <c r="F24" s="47"/>
      <c r="G24" s="48"/>
      <c r="H24" s="49"/>
      <c r="I24" s="55" t="s">
        <v>407</v>
      </c>
    </row>
    <row r="25" spans="1:9" s="4" customFormat="1" ht="15" customHeight="1">
      <c r="A25" s="29" t="s">
        <v>1011</v>
      </c>
      <c r="B25" s="29" t="s">
        <v>395</v>
      </c>
      <c r="C25" s="30" t="s">
        <v>684</v>
      </c>
      <c r="D25" s="31" t="s">
        <v>800</v>
      </c>
      <c r="E25" s="31" t="s">
        <v>801</v>
      </c>
      <c r="F25" s="30" t="s">
        <v>676</v>
      </c>
      <c r="G25" s="31" t="s">
        <v>702</v>
      </c>
      <c r="H25" s="35" t="s">
        <v>761</v>
      </c>
      <c r="I25" s="37" t="s">
        <v>115</v>
      </c>
    </row>
    <row r="26" spans="1:9" s="38" customFormat="1" ht="15" customHeight="1">
      <c r="A26" s="50" t="s">
        <v>1012</v>
      </c>
      <c r="B26" s="50" t="s">
        <v>396</v>
      </c>
      <c r="C26" s="51" t="s">
        <v>684</v>
      </c>
      <c r="D26" s="52" t="s">
        <v>764</v>
      </c>
      <c r="E26" s="52" t="s">
        <v>765</v>
      </c>
      <c r="F26" s="51" t="s">
        <v>682</v>
      </c>
      <c r="G26" s="52" t="s">
        <v>704</v>
      </c>
      <c r="H26" s="53" t="s">
        <v>699</v>
      </c>
      <c r="I26" s="54" t="s">
        <v>408</v>
      </c>
    </row>
    <row r="27" spans="1:9" s="38" customFormat="1" ht="15" customHeight="1">
      <c r="A27" s="50" t="s">
        <v>1013</v>
      </c>
      <c r="B27" s="50" t="s">
        <v>397</v>
      </c>
      <c r="C27" s="51" t="s">
        <v>684</v>
      </c>
      <c r="D27" s="52" t="s">
        <v>588</v>
      </c>
      <c r="E27" s="52" t="s">
        <v>589</v>
      </c>
      <c r="F27" s="51" t="s">
        <v>676</v>
      </c>
      <c r="G27" s="52" t="s">
        <v>590</v>
      </c>
      <c r="H27" s="53" t="s">
        <v>698</v>
      </c>
      <c r="I27" s="54" t="s">
        <v>1334</v>
      </c>
    </row>
    <row r="28" spans="1:9" ht="15" customHeight="1">
      <c r="A28" s="46"/>
      <c r="B28" s="46"/>
      <c r="C28" s="47"/>
      <c r="D28" s="48"/>
      <c r="E28" s="48"/>
      <c r="F28" s="47"/>
      <c r="G28" s="48"/>
      <c r="H28" s="49"/>
      <c r="I28" s="46"/>
    </row>
    <row r="29" spans="1:9" ht="15" customHeight="1">
      <c r="A29" s="46"/>
      <c r="B29" s="46"/>
      <c r="C29" s="47"/>
      <c r="D29" s="48"/>
      <c r="E29" s="48"/>
      <c r="F29" s="47"/>
      <c r="G29" s="48"/>
      <c r="H29" s="49"/>
      <c r="I29" s="55" t="s">
        <v>409</v>
      </c>
    </row>
    <row r="30" spans="1:9" s="4" customFormat="1" ht="15" customHeight="1">
      <c r="A30" s="29" t="s">
        <v>1011</v>
      </c>
      <c r="B30" s="29" t="s">
        <v>410</v>
      </c>
      <c r="C30" s="30" t="s">
        <v>587</v>
      </c>
      <c r="D30" s="31" t="s">
        <v>821</v>
      </c>
      <c r="E30" s="31" t="s">
        <v>822</v>
      </c>
      <c r="F30" s="30" t="s">
        <v>823</v>
      </c>
      <c r="G30" s="31" t="s">
        <v>824</v>
      </c>
      <c r="H30" s="35" t="s">
        <v>825</v>
      </c>
      <c r="I30" s="37" t="s">
        <v>155</v>
      </c>
    </row>
    <row r="31" spans="1:9" ht="15" customHeight="1">
      <c r="A31" s="50" t="s">
        <v>1012</v>
      </c>
      <c r="B31" s="50" t="s">
        <v>411</v>
      </c>
      <c r="C31" s="51" t="s">
        <v>587</v>
      </c>
      <c r="D31" s="52" t="s">
        <v>817</v>
      </c>
      <c r="E31" s="52" t="s">
        <v>818</v>
      </c>
      <c r="F31" s="51" t="s">
        <v>682</v>
      </c>
      <c r="G31" s="52" t="s">
        <v>817</v>
      </c>
      <c r="H31" s="53" t="s">
        <v>819</v>
      </c>
      <c r="I31" s="54" t="s">
        <v>412</v>
      </c>
    </row>
    <row r="32" spans="1:9" ht="15" customHeight="1">
      <c r="A32" s="50" t="s">
        <v>1013</v>
      </c>
      <c r="B32" s="50" t="s">
        <v>413</v>
      </c>
      <c r="C32" s="51" t="s">
        <v>587</v>
      </c>
      <c r="D32" s="52" t="s">
        <v>843</v>
      </c>
      <c r="E32" s="52" t="s">
        <v>844</v>
      </c>
      <c r="F32" s="51" t="s">
        <v>682</v>
      </c>
      <c r="G32" s="52" t="s">
        <v>845</v>
      </c>
      <c r="H32" s="53" t="s">
        <v>699</v>
      </c>
      <c r="I32" s="54" t="s">
        <v>414</v>
      </c>
    </row>
    <row r="33" spans="1:9" ht="15" customHeight="1">
      <c r="A33" s="46"/>
      <c r="B33" s="46"/>
      <c r="C33" s="47"/>
      <c r="D33" s="48"/>
      <c r="E33" s="48"/>
      <c r="F33" s="47"/>
      <c r="G33" s="48"/>
      <c r="H33" s="49"/>
      <c r="I33" s="46"/>
    </row>
    <row r="34" spans="1:9" ht="15" customHeight="1">
      <c r="A34" s="46"/>
      <c r="B34" s="46"/>
      <c r="C34" s="47"/>
      <c r="D34" s="48"/>
      <c r="E34" s="48"/>
      <c r="F34" s="47"/>
      <c r="G34" s="48"/>
      <c r="H34" s="49"/>
      <c r="I34" s="55" t="s">
        <v>415</v>
      </c>
    </row>
    <row r="35" spans="1:9" s="4" customFormat="1" ht="15" customHeight="1">
      <c r="A35" s="29" t="s">
        <v>1011</v>
      </c>
      <c r="B35" s="29" t="s">
        <v>403</v>
      </c>
      <c r="C35" s="30" t="s">
        <v>686</v>
      </c>
      <c r="D35" s="31" t="s">
        <v>712</v>
      </c>
      <c r="E35" s="31" t="s">
        <v>832</v>
      </c>
      <c r="F35" s="30" t="s">
        <v>676</v>
      </c>
      <c r="G35" s="31" t="s">
        <v>712</v>
      </c>
      <c r="H35" s="35" t="s">
        <v>713</v>
      </c>
      <c r="I35" s="37" t="s">
        <v>151</v>
      </c>
    </row>
    <row r="36" spans="1:9" ht="15" customHeight="1">
      <c r="A36" s="50" t="s">
        <v>1012</v>
      </c>
      <c r="B36" s="50" t="s">
        <v>416</v>
      </c>
      <c r="C36" s="51" t="s">
        <v>686</v>
      </c>
      <c r="D36" s="52" t="s">
        <v>860</v>
      </c>
      <c r="E36" s="52" t="s">
        <v>861</v>
      </c>
      <c r="F36" s="51" t="s">
        <v>683</v>
      </c>
      <c r="G36" s="52" t="s">
        <v>598</v>
      </c>
      <c r="H36" s="53" t="s">
        <v>862</v>
      </c>
      <c r="I36" s="54" t="s">
        <v>417</v>
      </c>
    </row>
    <row r="37" spans="1:9" ht="15" customHeight="1">
      <c r="A37" s="50" t="s">
        <v>1013</v>
      </c>
      <c r="B37" s="50" t="s">
        <v>418</v>
      </c>
      <c r="C37" s="51" t="s">
        <v>686</v>
      </c>
      <c r="D37" s="52" t="s">
        <v>718</v>
      </c>
      <c r="E37" s="52" t="s">
        <v>719</v>
      </c>
      <c r="F37" s="51" t="s">
        <v>676</v>
      </c>
      <c r="G37" s="52" t="s">
        <v>748</v>
      </c>
      <c r="H37" s="53" t="s">
        <v>749</v>
      </c>
      <c r="I37" s="54" t="s">
        <v>419</v>
      </c>
    </row>
    <row r="38" spans="1:9" s="38" customFormat="1" ht="15" customHeight="1">
      <c r="A38" s="46"/>
      <c r="B38" s="46"/>
      <c r="C38" s="47"/>
      <c r="D38" s="48"/>
      <c r="E38" s="48"/>
      <c r="F38" s="47"/>
      <c r="G38" s="48"/>
      <c r="H38" s="49"/>
      <c r="I38" s="46"/>
    </row>
    <row r="39" spans="1:9" s="38" customFormat="1" ht="15" customHeight="1">
      <c r="A39" s="46"/>
      <c r="B39" s="46"/>
      <c r="C39" s="47"/>
      <c r="D39" s="48"/>
      <c r="E39" s="48"/>
      <c r="F39" s="47"/>
      <c r="G39" s="48"/>
      <c r="H39" s="49"/>
      <c r="I39" s="55" t="s">
        <v>420</v>
      </c>
    </row>
    <row r="40" spans="1:9" s="4" customFormat="1" ht="15" customHeight="1">
      <c r="A40" s="29" t="s">
        <v>1011</v>
      </c>
      <c r="B40" s="29" t="s">
        <v>421</v>
      </c>
      <c r="C40" s="30" t="s">
        <v>672</v>
      </c>
      <c r="D40" s="31" t="s">
        <v>767</v>
      </c>
      <c r="E40" s="31" t="s">
        <v>768</v>
      </c>
      <c r="F40" s="30" t="s">
        <v>676</v>
      </c>
      <c r="G40" s="31" t="s">
        <v>595</v>
      </c>
      <c r="H40" s="35" t="s">
        <v>749</v>
      </c>
      <c r="I40" s="37" t="s">
        <v>245</v>
      </c>
    </row>
    <row r="41" spans="1:9" ht="15" customHeight="1">
      <c r="A41" s="50" t="s">
        <v>1012</v>
      </c>
      <c r="B41" s="50" t="s">
        <v>422</v>
      </c>
      <c r="C41" s="51" t="s">
        <v>672</v>
      </c>
      <c r="D41" s="52" t="s">
        <v>726</v>
      </c>
      <c r="E41" s="52" t="s">
        <v>784</v>
      </c>
      <c r="F41" s="51" t="s">
        <v>676</v>
      </c>
      <c r="G41" s="52" t="s">
        <v>745</v>
      </c>
      <c r="H41" s="53" t="s">
        <v>766</v>
      </c>
      <c r="I41" s="54" t="s">
        <v>423</v>
      </c>
    </row>
    <row r="42" spans="1:9" ht="15" customHeight="1">
      <c r="A42" s="50" t="s">
        <v>1013</v>
      </c>
      <c r="B42" s="50" t="s">
        <v>424</v>
      </c>
      <c r="C42" s="51" t="s">
        <v>672</v>
      </c>
      <c r="D42" s="52" t="s">
        <v>781</v>
      </c>
      <c r="E42" s="52" t="s">
        <v>604</v>
      </c>
      <c r="F42" s="51" t="s">
        <v>676</v>
      </c>
      <c r="G42" s="52" t="s">
        <v>595</v>
      </c>
      <c r="H42" s="53" t="s">
        <v>749</v>
      </c>
      <c r="I42" s="54" t="s">
        <v>425</v>
      </c>
    </row>
    <row r="43" spans="1:9" s="38" customFormat="1" ht="15" customHeight="1">
      <c r="A43" s="46"/>
      <c r="B43" s="46"/>
      <c r="C43" s="47"/>
      <c r="D43" s="48"/>
      <c r="E43" s="48"/>
      <c r="F43" s="47"/>
      <c r="G43" s="48"/>
      <c r="H43" s="49"/>
      <c r="I43" s="46"/>
    </row>
    <row r="44" spans="1:9" s="38" customFormat="1" ht="15" customHeight="1">
      <c r="A44" s="46"/>
      <c r="B44" s="46"/>
      <c r="C44" s="47"/>
      <c r="D44" s="48"/>
      <c r="E44" s="48"/>
      <c r="F44" s="47"/>
      <c r="G44" s="48"/>
      <c r="H44" s="49"/>
      <c r="I44" s="55" t="s">
        <v>426</v>
      </c>
    </row>
    <row r="45" spans="1:9" s="4" customFormat="1" ht="15" customHeight="1">
      <c r="A45" s="29" t="s">
        <v>1011</v>
      </c>
      <c r="B45" s="29" t="s">
        <v>427</v>
      </c>
      <c r="C45" s="30" t="s">
        <v>694</v>
      </c>
      <c r="D45" s="31" t="s">
        <v>707</v>
      </c>
      <c r="E45" s="31" t="s">
        <v>708</v>
      </c>
      <c r="F45" s="30" t="s">
        <v>676</v>
      </c>
      <c r="G45" s="31" t="s">
        <v>707</v>
      </c>
      <c r="H45" s="35" t="s">
        <v>779</v>
      </c>
      <c r="I45" s="37" t="s">
        <v>221</v>
      </c>
    </row>
    <row r="46" spans="1:9" ht="15" customHeight="1">
      <c r="A46" s="50" t="s">
        <v>1012</v>
      </c>
      <c r="B46" s="50" t="s">
        <v>428</v>
      </c>
      <c r="C46" s="51" t="s">
        <v>694</v>
      </c>
      <c r="D46" s="52" t="s">
        <v>596</v>
      </c>
      <c r="E46" s="52" t="s">
        <v>597</v>
      </c>
      <c r="F46" s="51" t="s">
        <v>676</v>
      </c>
      <c r="G46" s="52" t="s">
        <v>598</v>
      </c>
      <c r="H46" s="53" t="s">
        <v>717</v>
      </c>
      <c r="I46" s="54" t="s">
        <v>429</v>
      </c>
    </row>
    <row r="47" spans="1:9" ht="15" customHeight="1">
      <c r="A47" s="50" t="s">
        <v>1013</v>
      </c>
      <c r="B47" s="50" t="s">
        <v>430</v>
      </c>
      <c r="C47" s="51" t="s">
        <v>694</v>
      </c>
      <c r="D47" s="52" t="s">
        <v>877</v>
      </c>
      <c r="E47" s="52" t="s">
        <v>878</v>
      </c>
      <c r="F47" s="51" t="s">
        <v>676</v>
      </c>
      <c r="G47" s="52" t="s">
        <v>752</v>
      </c>
      <c r="H47" s="53" t="s">
        <v>773</v>
      </c>
      <c r="I47" s="54" t="s">
        <v>431</v>
      </c>
    </row>
    <row r="48" spans="1:9" ht="15" customHeight="1">
      <c r="A48" s="46"/>
      <c r="B48" s="46"/>
      <c r="C48" s="47"/>
      <c r="D48" s="48"/>
      <c r="E48" s="48"/>
      <c r="F48" s="47"/>
      <c r="G48" s="48"/>
      <c r="H48" s="49"/>
      <c r="I48" s="46"/>
    </row>
    <row r="49" spans="1:9" ht="15" customHeight="1">
      <c r="A49" s="46"/>
      <c r="B49" s="46"/>
      <c r="C49" s="47"/>
      <c r="D49" s="48"/>
      <c r="E49" s="48"/>
      <c r="F49" s="47"/>
      <c r="G49" s="48"/>
      <c r="H49" s="49"/>
      <c r="I49" s="55" t="s">
        <v>426</v>
      </c>
    </row>
    <row r="50" spans="1:9" s="9" customFormat="1" ht="15" customHeight="1">
      <c r="A50" s="29" t="s">
        <v>1011</v>
      </c>
      <c r="B50" s="29" t="s">
        <v>402</v>
      </c>
      <c r="C50" s="30" t="s">
        <v>687</v>
      </c>
      <c r="D50" s="31" t="s">
        <v>834</v>
      </c>
      <c r="E50" s="31" t="s">
        <v>1028</v>
      </c>
      <c r="F50" s="30" t="s">
        <v>682</v>
      </c>
      <c r="G50" s="31" t="s">
        <v>835</v>
      </c>
      <c r="H50" s="35" t="s">
        <v>698</v>
      </c>
      <c r="I50" s="37" t="s">
        <v>147</v>
      </c>
    </row>
    <row r="51" spans="1:9" ht="15" customHeight="1">
      <c r="A51" s="50" t="s">
        <v>1012</v>
      </c>
      <c r="B51" s="50" t="s">
        <v>432</v>
      </c>
      <c r="C51" s="51" t="s">
        <v>687</v>
      </c>
      <c r="D51" s="52" t="s">
        <v>838</v>
      </c>
      <c r="E51" s="52" t="s">
        <v>839</v>
      </c>
      <c r="F51" s="51" t="s">
        <v>682</v>
      </c>
      <c r="G51" s="52" t="s">
        <v>840</v>
      </c>
      <c r="H51" s="53" t="s">
        <v>772</v>
      </c>
      <c r="I51" s="54" t="s">
        <v>2095</v>
      </c>
    </row>
    <row r="52" spans="1:9" ht="15" customHeight="1">
      <c r="A52" s="50" t="s">
        <v>1013</v>
      </c>
      <c r="B52" s="50" t="s">
        <v>433</v>
      </c>
      <c r="C52" s="51" t="s">
        <v>687</v>
      </c>
      <c r="D52" s="52" t="s">
        <v>608</v>
      </c>
      <c r="E52" s="52" t="s">
        <v>722</v>
      </c>
      <c r="F52" s="51" t="s">
        <v>676</v>
      </c>
      <c r="G52" s="52" t="s">
        <v>594</v>
      </c>
      <c r="H52" s="53" t="s">
        <v>763</v>
      </c>
      <c r="I52" s="54" t="s">
        <v>434</v>
      </c>
    </row>
    <row r="53" spans="1:9" s="4" customFormat="1" ht="15" customHeight="1">
      <c r="A53" s="46"/>
      <c r="B53" s="46"/>
      <c r="C53" s="47"/>
      <c r="D53" s="48"/>
      <c r="E53" s="48"/>
      <c r="F53" s="47"/>
      <c r="G53" s="48"/>
      <c r="H53" s="49"/>
      <c r="I53" s="46"/>
    </row>
    <row r="54" spans="1:9" ht="15" customHeight="1">
      <c r="A54" s="46"/>
      <c r="B54" s="46"/>
      <c r="C54" s="47"/>
      <c r="D54" s="48"/>
      <c r="E54" s="48"/>
      <c r="F54" s="47"/>
      <c r="G54" s="48"/>
      <c r="H54" s="49"/>
      <c r="I54" s="55" t="s">
        <v>435</v>
      </c>
    </row>
    <row r="55" spans="1:9" s="9" customFormat="1" ht="15" customHeight="1">
      <c r="A55" s="29" t="s">
        <v>1011</v>
      </c>
      <c r="B55" s="29" t="s">
        <v>436</v>
      </c>
      <c r="C55" s="30" t="s">
        <v>688</v>
      </c>
      <c r="D55" s="31" t="s">
        <v>756</v>
      </c>
      <c r="E55" s="31" t="s">
        <v>757</v>
      </c>
      <c r="F55" s="30" t="s">
        <v>676</v>
      </c>
      <c r="G55" s="31" t="s">
        <v>714</v>
      </c>
      <c r="H55" s="35" t="s">
        <v>755</v>
      </c>
      <c r="I55" s="37" t="s">
        <v>196</v>
      </c>
    </row>
    <row r="56" spans="1:9" ht="15" customHeight="1">
      <c r="A56" s="50" t="s">
        <v>1012</v>
      </c>
      <c r="B56" s="50" t="s">
        <v>437</v>
      </c>
      <c r="C56" s="51" t="s">
        <v>688</v>
      </c>
      <c r="D56" s="52" t="s">
        <v>856</v>
      </c>
      <c r="E56" s="52" t="s">
        <v>1041</v>
      </c>
      <c r="F56" s="51" t="s">
        <v>676</v>
      </c>
      <c r="G56" s="52" t="s">
        <v>742</v>
      </c>
      <c r="H56" s="53" t="s">
        <v>755</v>
      </c>
      <c r="I56" s="54" t="s">
        <v>438</v>
      </c>
    </row>
    <row r="57" spans="1:9" ht="15" customHeight="1">
      <c r="A57" s="50" t="s">
        <v>1013</v>
      </c>
      <c r="B57" s="50" t="s">
        <v>439</v>
      </c>
      <c r="C57" s="51" t="s">
        <v>688</v>
      </c>
      <c r="D57" s="52" t="s">
        <v>602</v>
      </c>
      <c r="E57" s="52" t="s">
        <v>791</v>
      </c>
      <c r="F57" s="51" t="s">
        <v>676</v>
      </c>
      <c r="G57" s="52" t="s">
        <v>595</v>
      </c>
      <c r="H57" s="53" t="s">
        <v>755</v>
      </c>
      <c r="I57" s="54" t="s">
        <v>440</v>
      </c>
    </row>
    <row r="58" spans="1:9" s="4" customFormat="1" ht="15" customHeight="1">
      <c r="A58" s="46"/>
      <c r="B58" s="46"/>
      <c r="C58" s="47"/>
      <c r="D58" s="48"/>
      <c r="E58" s="48"/>
      <c r="F58" s="47"/>
      <c r="G58" s="48"/>
      <c r="H58" s="49"/>
      <c r="I58" s="46"/>
    </row>
    <row r="59" spans="1:9" ht="15" customHeight="1">
      <c r="A59" s="46"/>
      <c r="B59" s="46"/>
      <c r="C59" s="47"/>
      <c r="D59" s="48"/>
      <c r="E59" s="48"/>
      <c r="F59" s="47"/>
      <c r="G59" s="48"/>
      <c r="H59" s="49"/>
      <c r="I59" s="55" t="s">
        <v>441</v>
      </c>
    </row>
    <row r="60" spans="1:9" s="9" customFormat="1" ht="15" customHeight="1">
      <c r="A60" s="29" t="s">
        <v>1011</v>
      </c>
      <c r="B60" s="29" t="s">
        <v>442</v>
      </c>
      <c r="C60" s="30" t="s">
        <v>674</v>
      </c>
      <c r="D60" s="31" t="s">
        <v>618</v>
      </c>
      <c r="E60" s="31" t="s">
        <v>619</v>
      </c>
      <c r="F60" s="30" t="s">
        <v>676</v>
      </c>
      <c r="G60" s="31" t="s">
        <v>714</v>
      </c>
      <c r="H60" s="35" t="s">
        <v>780</v>
      </c>
      <c r="I60" s="37" t="s">
        <v>348</v>
      </c>
    </row>
    <row r="61" spans="1:9" ht="15" customHeight="1">
      <c r="A61" s="50" t="s">
        <v>1012</v>
      </c>
      <c r="B61" s="50" t="s">
        <v>443</v>
      </c>
      <c r="C61" s="51" t="s">
        <v>674</v>
      </c>
      <c r="D61" s="52" t="s">
        <v>627</v>
      </c>
      <c r="E61" s="52" t="s">
        <v>729</v>
      </c>
      <c r="F61" s="51" t="s">
        <v>676</v>
      </c>
      <c r="G61" s="52" t="s">
        <v>610</v>
      </c>
      <c r="H61" s="53" t="s">
        <v>628</v>
      </c>
      <c r="I61" s="54" t="s">
        <v>444</v>
      </c>
    </row>
    <row r="62" spans="1:9" s="4" customFormat="1" ht="15" customHeight="1">
      <c r="A62" s="54" t="s">
        <v>1013</v>
      </c>
      <c r="B62" s="54" t="s">
        <v>445</v>
      </c>
      <c r="C62" s="118" t="s">
        <v>674</v>
      </c>
      <c r="D62" s="119" t="s">
        <v>972</v>
      </c>
      <c r="E62" s="119" t="s">
        <v>973</v>
      </c>
      <c r="F62" s="118" t="s">
        <v>676</v>
      </c>
      <c r="G62" s="119" t="s">
        <v>1098</v>
      </c>
      <c r="H62" s="120" t="s">
        <v>779</v>
      </c>
      <c r="I62" s="54" t="s">
        <v>446</v>
      </c>
    </row>
    <row r="63" spans="1:9" s="4" customFormat="1" ht="15" customHeight="1">
      <c r="A63" s="46"/>
      <c r="B63" s="46"/>
      <c r="C63" s="47"/>
      <c r="D63" s="48"/>
      <c r="E63" s="48"/>
      <c r="F63" s="47"/>
      <c r="G63" s="48"/>
      <c r="H63" s="49"/>
      <c r="I63" s="46"/>
    </row>
    <row r="64" spans="1:9" ht="15" customHeight="1">
      <c r="A64" s="46"/>
      <c r="B64" s="46"/>
      <c r="C64" s="47"/>
      <c r="D64" s="48"/>
      <c r="E64" s="48"/>
      <c r="F64" s="47"/>
      <c r="G64" s="48"/>
      <c r="H64" s="134"/>
      <c r="I64" s="135" t="s">
        <v>447</v>
      </c>
    </row>
    <row r="65" spans="1:9" s="9" customFormat="1" ht="15" customHeight="1">
      <c r="A65" s="29" t="s">
        <v>1011</v>
      </c>
      <c r="B65" s="29" t="s">
        <v>448</v>
      </c>
      <c r="C65" s="30" t="s">
        <v>673</v>
      </c>
      <c r="D65" s="31" t="s">
        <v>920</v>
      </c>
      <c r="E65" s="31" t="s">
        <v>921</v>
      </c>
      <c r="F65" s="30" t="s">
        <v>676</v>
      </c>
      <c r="G65" s="52" t="s">
        <v>752</v>
      </c>
      <c r="H65" s="35" t="s">
        <v>901</v>
      </c>
      <c r="I65" s="37" t="s">
        <v>328</v>
      </c>
    </row>
    <row r="66" spans="1:9" ht="15" customHeight="1">
      <c r="A66" s="50" t="s">
        <v>1012</v>
      </c>
      <c r="B66" s="50" t="s">
        <v>449</v>
      </c>
      <c r="C66" s="51" t="s">
        <v>673</v>
      </c>
      <c r="D66" s="52" t="s">
        <v>951</v>
      </c>
      <c r="E66" s="52" t="s">
        <v>952</v>
      </c>
      <c r="F66" s="51" t="s">
        <v>676</v>
      </c>
      <c r="G66" s="52" t="s">
        <v>953</v>
      </c>
      <c r="H66" s="53" t="s">
        <v>782</v>
      </c>
      <c r="I66" s="54" t="s">
        <v>450</v>
      </c>
    </row>
    <row r="67" spans="1:9" s="4" customFormat="1" ht="15" customHeight="1">
      <c r="A67" s="54" t="s">
        <v>1013</v>
      </c>
      <c r="B67" s="54" t="s">
        <v>451</v>
      </c>
      <c r="C67" s="118" t="s">
        <v>673</v>
      </c>
      <c r="D67" s="119" t="s">
        <v>969</v>
      </c>
      <c r="E67" s="119" t="s">
        <v>970</v>
      </c>
      <c r="F67" s="118" t="s">
        <v>683</v>
      </c>
      <c r="G67" s="119" t="s">
        <v>970</v>
      </c>
      <c r="H67" s="120" t="s">
        <v>760</v>
      </c>
      <c r="I67" s="54" t="s">
        <v>452</v>
      </c>
    </row>
    <row r="68" spans="1:9" s="4" customFormat="1" ht="15" customHeight="1">
      <c r="A68" s="46"/>
      <c r="B68" s="46"/>
      <c r="C68" s="47"/>
      <c r="D68" s="48"/>
      <c r="E68" s="48"/>
      <c r="F68" s="47"/>
      <c r="G68" s="48"/>
      <c r="H68" s="49"/>
      <c r="I68" s="46"/>
    </row>
    <row r="69" spans="1:9" ht="15" customHeight="1">
      <c r="A69" s="46"/>
      <c r="B69" s="46"/>
      <c r="C69" s="47"/>
      <c r="D69" s="48"/>
      <c r="E69" s="48"/>
      <c r="F69" s="47"/>
      <c r="G69" s="48"/>
      <c r="H69" s="134"/>
      <c r="I69" s="135" t="s">
        <v>453</v>
      </c>
    </row>
    <row r="70" spans="1:9" s="9" customFormat="1" ht="15" customHeight="1">
      <c r="A70" s="29" t="s">
        <v>1011</v>
      </c>
      <c r="B70" s="29" t="s">
        <v>454</v>
      </c>
      <c r="C70" s="30" t="s">
        <v>799</v>
      </c>
      <c r="D70" s="31" t="s">
        <v>986</v>
      </c>
      <c r="E70" s="31" t="s">
        <v>987</v>
      </c>
      <c r="F70" s="30" t="s">
        <v>676</v>
      </c>
      <c r="G70" s="52" t="s">
        <v>988</v>
      </c>
      <c r="H70" s="35" t="s">
        <v>989</v>
      </c>
      <c r="I70" s="37" t="s">
        <v>368</v>
      </c>
    </row>
    <row r="71" spans="1:9" ht="15" customHeight="1">
      <c r="A71" s="50"/>
      <c r="B71" s="50"/>
      <c r="C71" s="51"/>
      <c r="D71" s="52"/>
      <c r="E71" s="52"/>
      <c r="F71" s="51"/>
      <c r="G71" s="52"/>
      <c r="H71" s="53"/>
      <c r="I71" s="54"/>
    </row>
    <row r="72" spans="1:9" s="4" customFormat="1" ht="15" customHeight="1">
      <c r="A72" s="54"/>
      <c r="B72" s="54"/>
      <c r="C72" s="118"/>
      <c r="D72" s="119"/>
      <c r="E72" s="119"/>
      <c r="F72" s="118"/>
      <c r="G72" s="119"/>
      <c r="H72" s="120"/>
      <c r="I72" s="54"/>
    </row>
    <row r="73" spans="1:9" s="4" customFormat="1" ht="15" customHeight="1">
      <c r="A73" s="46"/>
      <c r="B73" s="46"/>
      <c r="C73" s="47"/>
      <c r="D73" s="48"/>
      <c r="E73" s="48"/>
      <c r="F73" s="47"/>
      <c r="G73" s="48"/>
      <c r="H73" s="49"/>
      <c r="I73" s="46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7"/>
  <sheetViews>
    <sheetView workbookViewId="0" topLeftCell="A1">
      <selection activeCell="G29" sqref="G29"/>
    </sheetView>
  </sheetViews>
  <sheetFormatPr defaultColWidth="9.140625" defaultRowHeight="12.75"/>
  <cols>
    <col min="1" max="1" width="10.7109375" style="0" customWidth="1"/>
    <col min="2" max="2" width="6.57421875" style="66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3" customWidth="1"/>
    <col min="7" max="7" width="27.421875" style="33" customWidth="1"/>
    <col min="8" max="8" width="13.140625" style="147" customWidth="1"/>
  </cols>
  <sheetData>
    <row r="1" spans="1:11" ht="15">
      <c r="A1" s="106"/>
      <c r="B1" s="129"/>
      <c r="C1" s="123"/>
      <c r="D1" s="106"/>
      <c r="E1" s="107" t="str">
        <f>Startlist!$F1</f>
        <v> </v>
      </c>
      <c r="F1" s="130"/>
      <c r="G1" s="130"/>
      <c r="H1" s="145"/>
      <c r="I1" s="106"/>
      <c r="J1" s="106"/>
      <c r="K1" s="106"/>
    </row>
    <row r="2" spans="1:11" ht="15.75">
      <c r="A2" s="106"/>
      <c r="B2" s="129"/>
      <c r="C2" s="123"/>
      <c r="D2" s="106"/>
      <c r="E2" s="108" t="str">
        <f>Startlist!$F2</f>
        <v>30. Tallinna Rally 2013</v>
      </c>
      <c r="F2" s="130"/>
      <c r="G2" s="130"/>
      <c r="H2" s="145"/>
      <c r="I2" s="106"/>
      <c r="J2" s="106"/>
      <c r="K2" s="106"/>
    </row>
    <row r="3" spans="1:11" ht="15">
      <c r="A3" s="106"/>
      <c r="B3" s="129"/>
      <c r="C3" s="123"/>
      <c r="D3" s="106"/>
      <c r="E3" s="107" t="str">
        <f>Startlist!$F3</f>
        <v>MAY 10 - 11, 2013</v>
      </c>
      <c r="F3" s="130"/>
      <c r="G3" s="130"/>
      <c r="H3" s="145"/>
      <c r="I3" s="106"/>
      <c r="J3" s="106"/>
      <c r="K3" s="106"/>
    </row>
    <row r="4" spans="1:11" ht="15">
      <c r="A4" s="106"/>
      <c r="B4" s="129"/>
      <c r="C4" s="123"/>
      <c r="D4" s="106"/>
      <c r="E4" s="107" t="str">
        <f>Startlist!$F4</f>
        <v>Harjumaa</v>
      </c>
      <c r="F4" s="130"/>
      <c r="G4" s="130"/>
      <c r="H4" s="145"/>
      <c r="I4" s="106"/>
      <c r="J4" s="106"/>
      <c r="K4" s="106"/>
    </row>
    <row r="5" spans="1:11" ht="15">
      <c r="A5" s="106"/>
      <c r="B5" s="131" t="s">
        <v>640</v>
      </c>
      <c r="C5" s="123"/>
      <c r="D5" s="106"/>
      <c r="E5" s="106"/>
      <c r="F5" s="132"/>
      <c r="G5" s="130"/>
      <c r="H5" s="145"/>
      <c r="I5" s="106"/>
      <c r="J5" s="106"/>
      <c r="K5" s="106"/>
    </row>
    <row r="6" spans="1:11" ht="12.75" customHeight="1">
      <c r="A6" s="106"/>
      <c r="B6" s="131"/>
      <c r="C6" s="123"/>
      <c r="D6" s="106"/>
      <c r="E6" s="106"/>
      <c r="F6" s="132"/>
      <c r="G6" s="130"/>
      <c r="H6" s="145"/>
      <c r="I6" s="106"/>
      <c r="J6" s="106"/>
      <c r="K6" s="106"/>
    </row>
    <row r="7" spans="1:11" s="73" customFormat="1" ht="12.75" customHeight="1">
      <c r="A7" s="67" t="s">
        <v>691</v>
      </c>
      <c r="B7" s="68" t="s">
        <v>702</v>
      </c>
      <c r="C7" s="69"/>
      <c r="D7" s="70"/>
      <c r="E7" s="70"/>
      <c r="F7" s="71"/>
      <c r="G7" s="72"/>
      <c r="H7" s="270" t="s">
        <v>141</v>
      </c>
      <c r="I7" s="133"/>
      <c r="J7" s="133"/>
      <c r="K7" s="133"/>
    </row>
    <row r="8" spans="1:11" ht="7.5" customHeight="1">
      <c r="A8" s="106"/>
      <c r="B8" s="129"/>
      <c r="C8" s="123"/>
      <c r="D8" s="106"/>
      <c r="E8" s="106"/>
      <c r="F8" s="130"/>
      <c r="G8" s="130"/>
      <c r="H8" s="145"/>
      <c r="I8" s="106"/>
      <c r="J8" s="106"/>
      <c r="K8" s="106"/>
    </row>
    <row r="9" spans="1:11" ht="12.75" customHeight="1">
      <c r="A9" s="106"/>
      <c r="B9" s="129">
        <v>1</v>
      </c>
      <c r="C9" s="123" t="s">
        <v>684</v>
      </c>
      <c r="D9" s="106" t="s">
        <v>800</v>
      </c>
      <c r="E9" s="106" t="s">
        <v>801</v>
      </c>
      <c r="F9" s="130" t="s">
        <v>676</v>
      </c>
      <c r="G9" s="130" t="s">
        <v>761</v>
      </c>
      <c r="H9" s="146" t="str">
        <f>VLOOKUP(B9,Results!B:Q,16,FALSE)</f>
        <v>44.23,5</v>
      </c>
      <c r="I9" s="106"/>
      <c r="J9" s="106"/>
      <c r="K9" s="106"/>
    </row>
    <row r="10" spans="1:11" ht="12.75" customHeight="1">
      <c r="A10" s="106"/>
      <c r="B10" s="129">
        <v>2</v>
      </c>
      <c r="C10" s="123" t="s">
        <v>685</v>
      </c>
      <c r="D10" s="106" t="s">
        <v>700</v>
      </c>
      <c r="E10" s="106" t="s">
        <v>701</v>
      </c>
      <c r="F10" s="130" t="s">
        <v>676</v>
      </c>
      <c r="G10" s="130" t="s">
        <v>703</v>
      </c>
      <c r="H10" s="146" t="str">
        <f>VLOOKUP(B10,Results!B:Q,16,FALSE)</f>
        <v>44.13,7</v>
      </c>
      <c r="I10" s="106"/>
      <c r="J10" s="106"/>
      <c r="K10" s="106"/>
    </row>
    <row r="11" spans="1:11" ht="12.75" customHeight="1">
      <c r="A11" s="106"/>
      <c r="B11" s="129">
        <v>6</v>
      </c>
      <c r="C11" s="123" t="s">
        <v>684</v>
      </c>
      <c r="D11" s="106" t="s">
        <v>705</v>
      </c>
      <c r="E11" s="106" t="s">
        <v>706</v>
      </c>
      <c r="F11" s="130" t="s">
        <v>676</v>
      </c>
      <c r="G11" s="130" t="s">
        <v>699</v>
      </c>
      <c r="H11" s="146" t="str">
        <f>VLOOKUP(B11,Results!B:Q,16,FALSE)</f>
        <v>45.42,3</v>
      </c>
      <c r="I11" s="106"/>
      <c r="J11" s="106"/>
      <c r="K11" s="106"/>
    </row>
    <row r="12" spans="1:11" ht="7.5" customHeight="1">
      <c r="A12" s="106"/>
      <c r="B12" s="129"/>
      <c r="C12" s="123"/>
      <c r="D12" s="106"/>
      <c r="E12" s="106"/>
      <c r="F12" s="130"/>
      <c r="G12" s="130"/>
      <c r="H12" s="145"/>
      <c r="I12" s="106"/>
      <c r="J12" s="106"/>
      <c r="K12" s="106"/>
    </row>
    <row r="13" spans="1:11" s="73" customFormat="1" ht="12.75" customHeight="1">
      <c r="A13" s="67"/>
      <c r="B13" s="68" t="s">
        <v>704</v>
      </c>
      <c r="C13" s="69"/>
      <c r="D13" s="70"/>
      <c r="E13" s="70"/>
      <c r="F13" s="71"/>
      <c r="G13" s="72"/>
      <c r="H13" s="270" t="s">
        <v>142</v>
      </c>
      <c r="I13" s="133"/>
      <c r="J13" s="133"/>
      <c r="K13" s="133"/>
    </row>
    <row r="14" spans="1:11" ht="7.5" customHeight="1">
      <c r="A14" s="106"/>
      <c r="B14" s="129"/>
      <c r="C14" s="123"/>
      <c r="D14" s="106"/>
      <c r="E14" s="106"/>
      <c r="F14" s="130"/>
      <c r="G14" s="130"/>
      <c r="H14" s="145"/>
      <c r="I14" s="106"/>
      <c r="J14" s="106"/>
      <c r="K14" s="106"/>
    </row>
    <row r="15" spans="1:11" ht="12.75" customHeight="1">
      <c r="A15" s="106"/>
      <c r="B15" s="129">
        <v>3</v>
      </c>
      <c r="C15" s="123" t="s">
        <v>684</v>
      </c>
      <c r="D15" s="106" t="s">
        <v>764</v>
      </c>
      <c r="E15" s="106" t="s">
        <v>765</v>
      </c>
      <c r="F15" s="130" t="s">
        <v>682</v>
      </c>
      <c r="G15" s="130" t="s">
        <v>699</v>
      </c>
      <c r="H15" s="146" t="str">
        <f>VLOOKUP(B15,Results!B:Q,16,FALSE)</f>
        <v>44.24,1</v>
      </c>
      <c r="I15" s="106"/>
      <c r="J15" s="106"/>
      <c r="K15" s="106"/>
    </row>
    <row r="16" spans="1:11" ht="12.75" customHeight="1">
      <c r="A16" s="106"/>
      <c r="B16" s="129">
        <v>5</v>
      </c>
      <c r="C16" s="123" t="s">
        <v>684</v>
      </c>
      <c r="D16" s="106" t="s">
        <v>746</v>
      </c>
      <c r="E16" s="106" t="s">
        <v>747</v>
      </c>
      <c r="F16" s="130" t="s">
        <v>676</v>
      </c>
      <c r="G16" s="130" t="s">
        <v>698</v>
      </c>
      <c r="H16" s="146" t="s">
        <v>142</v>
      </c>
      <c r="I16" s="106"/>
      <c r="J16" s="106"/>
      <c r="K16" s="106"/>
    </row>
    <row r="17" spans="1:11" ht="12.75" customHeight="1">
      <c r="A17" s="106"/>
      <c r="B17" s="129"/>
      <c r="C17" s="123"/>
      <c r="D17" s="106"/>
      <c r="E17" s="106"/>
      <c r="F17" s="130"/>
      <c r="G17" s="130"/>
      <c r="H17" s="146"/>
      <c r="I17" s="106"/>
      <c r="J17" s="106"/>
      <c r="K17" s="106"/>
    </row>
    <row r="18" spans="1:11" ht="12.75" customHeight="1">
      <c r="A18" s="106"/>
      <c r="B18" s="129"/>
      <c r="C18" s="123"/>
      <c r="D18" s="106"/>
      <c r="E18" s="106"/>
      <c r="F18" s="130"/>
      <c r="G18" s="130"/>
      <c r="H18" s="146"/>
      <c r="I18" s="106"/>
      <c r="J18" s="106"/>
      <c r="K18" s="106"/>
    </row>
    <row r="19" spans="1:11" s="73" customFormat="1" ht="12.75" customHeight="1">
      <c r="A19" s="67"/>
      <c r="B19" s="68" t="s">
        <v>590</v>
      </c>
      <c r="C19" s="69"/>
      <c r="D19" s="70"/>
      <c r="E19" s="70"/>
      <c r="F19" s="71"/>
      <c r="G19" s="72"/>
      <c r="H19" s="270" t="s">
        <v>142</v>
      </c>
      <c r="I19" s="133"/>
      <c r="J19" s="133"/>
      <c r="K19" s="133"/>
    </row>
    <row r="20" spans="1:11" ht="7.5" customHeight="1">
      <c r="A20" s="106"/>
      <c r="B20" s="129"/>
      <c r="C20" s="123"/>
      <c r="D20" s="106"/>
      <c r="E20" s="106"/>
      <c r="F20" s="130"/>
      <c r="G20" s="130"/>
      <c r="H20" s="145"/>
      <c r="I20" s="106"/>
      <c r="J20" s="106"/>
      <c r="K20" s="106"/>
    </row>
    <row r="21" spans="1:11" ht="12.75" customHeight="1">
      <c r="A21" s="106"/>
      <c r="B21" s="129">
        <v>7</v>
      </c>
      <c r="C21" s="123" t="s">
        <v>684</v>
      </c>
      <c r="D21" s="106" t="s">
        <v>588</v>
      </c>
      <c r="E21" s="106" t="s">
        <v>589</v>
      </c>
      <c r="F21" s="130" t="s">
        <v>676</v>
      </c>
      <c r="G21" s="130" t="s">
        <v>698</v>
      </c>
      <c r="H21" s="146" t="str">
        <f>VLOOKUP(B21,Results!B:Q,16,FALSE)</f>
        <v>44.54,3</v>
      </c>
      <c r="I21" s="106"/>
      <c r="J21" s="106"/>
      <c r="K21" s="106"/>
    </row>
    <row r="22" spans="1:11" ht="12.75" customHeight="1">
      <c r="A22" s="106"/>
      <c r="B22" s="129">
        <v>8</v>
      </c>
      <c r="C22" s="123" t="s">
        <v>684</v>
      </c>
      <c r="D22" s="106" t="s">
        <v>591</v>
      </c>
      <c r="E22" s="106" t="s">
        <v>592</v>
      </c>
      <c r="F22" s="130" t="s">
        <v>676</v>
      </c>
      <c r="G22" s="130" t="s">
        <v>699</v>
      </c>
      <c r="H22" s="146" t="s">
        <v>142</v>
      </c>
      <c r="I22" s="106"/>
      <c r="J22" s="106"/>
      <c r="K22" s="106"/>
    </row>
    <row r="23" spans="1:11" ht="12.75" customHeight="1">
      <c r="A23" s="106"/>
      <c r="B23" s="129"/>
      <c r="C23" s="123"/>
      <c r="D23" s="106"/>
      <c r="E23" s="106"/>
      <c r="F23" s="130"/>
      <c r="G23" s="130"/>
      <c r="H23" s="146"/>
      <c r="I23" s="106"/>
      <c r="J23" s="106"/>
      <c r="K23" s="106"/>
    </row>
    <row r="24" spans="1:11" ht="12.75" customHeight="1">
      <c r="A24" s="106"/>
      <c r="B24" s="129"/>
      <c r="C24" s="123"/>
      <c r="D24" s="106"/>
      <c r="E24" s="106"/>
      <c r="F24" s="130"/>
      <c r="G24" s="130"/>
      <c r="H24" s="146"/>
      <c r="I24" s="106"/>
      <c r="J24" s="106"/>
      <c r="K24" s="106"/>
    </row>
    <row r="25" spans="1:11" ht="12.75">
      <c r="A25" s="106"/>
      <c r="B25" s="129"/>
      <c r="C25" s="123"/>
      <c r="D25" s="106"/>
      <c r="E25" s="106"/>
      <c r="F25" s="130"/>
      <c r="G25" s="130"/>
      <c r="H25" s="145"/>
      <c r="I25" s="106"/>
      <c r="J25" s="106"/>
      <c r="K25" s="106"/>
    </row>
    <row r="26" spans="1:11" ht="12.75">
      <c r="A26" s="106"/>
      <c r="B26" s="129"/>
      <c r="C26" s="123"/>
      <c r="D26" s="106"/>
      <c r="E26" s="106"/>
      <c r="F26" s="130"/>
      <c r="G26" s="130"/>
      <c r="H26" s="145"/>
      <c r="I26" s="106"/>
      <c r="J26" s="106"/>
      <c r="K26" s="106"/>
    </row>
    <row r="27" spans="1:11" ht="12.75">
      <c r="A27" s="106"/>
      <c r="B27" s="129"/>
      <c r="C27" s="123"/>
      <c r="D27" s="106"/>
      <c r="E27" s="106"/>
      <c r="F27" s="130"/>
      <c r="G27" s="130"/>
      <c r="H27" s="145"/>
      <c r="I27" s="106"/>
      <c r="J27" s="106"/>
      <c r="K27" s="106"/>
    </row>
    <row r="28" spans="1:11" ht="12.75">
      <c r="A28" s="106"/>
      <c r="B28" s="129"/>
      <c r="C28" s="123"/>
      <c r="D28" s="106"/>
      <c r="E28" s="106"/>
      <c r="F28" s="130"/>
      <c r="G28" s="130"/>
      <c r="H28" s="145"/>
      <c r="I28" s="106"/>
      <c r="J28" s="106"/>
      <c r="K28" s="106"/>
    </row>
    <row r="29" spans="1:11" ht="12.75">
      <c r="A29" s="106"/>
      <c r="B29" s="129"/>
      <c r="C29" s="123"/>
      <c r="D29" s="106"/>
      <c r="E29" s="106"/>
      <c r="F29" s="130"/>
      <c r="G29" s="130"/>
      <c r="H29" s="145"/>
      <c r="I29" s="106"/>
      <c r="J29" s="106"/>
      <c r="K29" s="106"/>
    </row>
    <row r="30" spans="1:11" ht="12.75">
      <c r="A30" s="106"/>
      <c r="B30" s="129"/>
      <c r="C30" s="123"/>
      <c r="D30" s="106"/>
      <c r="E30" s="106"/>
      <c r="F30" s="130"/>
      <c r="G30" s="130"/>
      <c r="H30" s="145"/>
      <c r="I30" s="106"/>
      <c r="J30" s="106"/>
      <c r="K30" s="106"/>
    </row>
    <row r="31" spans="1:11" ht="12.75">
      <c r="A31" s="106"/>
      <c r="B31" s="129"/>
      <c r="C31" s="123"/>
      <c r="D31" s="106"/>
      <c r="E31" s="106"/>
      <c r="F31" s="130"/>
      <c r="G31" s="130"/>
      <c r="H31" s="145"/>
      <c r="I31" s="106"/>
      <c r="J31" s="106"/>
      <c r="K31" s="106"/>
    </row>
    <row r="32" spans="1:11" ht="12.75">
      <c r="A32" s="106"/>
      <c r="B32" s="129"/>
      <c r="C32" s="123"/>
      <c r="D32" s="106"/>
      <c r="E32" s="106"/>
      <c r="F32" s="130"/>
      <c r="G32" s="130"/>
      <c r="H32" s="145"/>
      <c r="I32" s="106"/>
      <c r="J32" s="106"/>
      <c r="K32" s="106"/>
    </row>
    <row r="33" spans="1:11" ht="12.75">
      <c r="A33" s="106"/>
      <c r="B33" s="129"/>
      <c r="C33" s="123"/>
      <c r="D33" s="106"/>
      <c r="E33" s="106"/>
      <c r="F33" s="130"/>
      <c r="G33" s="130"/>
      <c r="H33" s="145"/>
      <c r="I33" s="106"/>
      <c r="J33" s="106"/>
      <c r="K33" s="106"/>
    </row>
    <row r="34" spans="1:11" ht="12.75">
      <c r="A34" s="106"/>
      <c r="B34" s="129"/>
      <c r="C34" s="123"/>
      <c r="D34" s="106"/>
      <c r="E34" s="106"/>
      <c r="F34" s="130"/>
      <c r="G34" s="130"/>
      <c r="H34" s="145"/>
      <c r="I34" s="106"/>
      <c r="J34" s="106"/>
      <c r="K34" s="106"/>
    </row>
    <row r="35" spans="1:11" ht="12.75">
      <c r="A35" s="106"/>
      <c r="B35" s="129"/>
      <c r="C35" s="123"/>
      <c r="D35" s="106"/>
      <c r="E35" s="106"/>
      <c r="F35" s="130"/>
      <c r="G35" s="130"/>
      <c r="H35" s="145"/>
      <c r="I35" s="106"/>
      <c r="J35" s="106"/>
      <c r="K35" s="106"/>
    </row>
    <row r="36" spans="1:11" ht="12.75">
      <c r="A36" s="106"/>
      <c r="B36" s="129"/>
      <c r="C36" s="123"/>
      <c r="D36" s="106"/>
      <c r="E36" s="106"/>
      <c r="F36" s="130"/>
      <c r="G36" s="130"/>
      <c r="H36" s="145"/>
      <c r="I36" s="106"/>
      <c r="J36" s="106"/>
      <c r="K36" s="106"/>
    </row>
    <row r="37" spans="1:11" ht="12.75">
      <c r="A37" s="106"/>
      <c r="B37" s="129"/>
      <c r="C37" s="123"/>
      <c r="D37" s="106"/>
      <c r="E37" s="106"/>
      <c r="F37" s="130"/>
      <c r="G37" s="130"/>
      <c r="H37" s="145"/>
      <c r="I37" s="106"/>
      <c r="J37" s="106"/>
      <c r="K37" s="106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37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9" bestFit="1" customWidth="1"/>
  </cols>
  <sheetData>
    <row r="1" spans="4:5" ht="15">
      <c r="D1" s="261" t="str">
        <f>Startlist!$F1</f>
        <v> </v>
      </c>
      <c r="E1" s="261"/>
    </row>
    <row r="2" spans="4:5" ht="15.75">
      <c r="D2" s="262" t="str">
        <f>Startlist!$F2</f>
        <v>30. Tallinna Rally 2013</v>
      </c>
      <c r="E2" s="262"/>
    </row>
    <row r="3" spans="4:5" ht="15">
      <c r="D3" s="261" t="str">
        <f>Startlist!$F3</f>
        <v>MAY 10 - 11, 2013</v>
      </c>
      <c r="E3" s="261"/>
    </row>
    <row r="4" spans="4:5" ht="15">
      <c r="D4" s="261" t="str">
        <f>Startlist!$F4</f>
        <v>Harjumaa</v>
      </c>
      <c r="E4" s="261"/>
    </row>
    <row r="6" ht="15">
      <c r="A6" s="15" t="s">
        <v>667</v>
      </c>
    </row>
    <row r="7" spans="1:7" ht="12.75">
      <c r="A7" s="19" t="s">
        <v>661</v>
      </c>
      <c r="B7" s="16" t="s">
        <v>645</v>
      </c>
      <c r="C7" s="17" t="s">
        <v>646</v>
      </c>
      <c r="D7" s="18" t="s">
        <v>647</v>
      </c>
      <c r="E7" s="17" t="s">
        <v>650</v>
      </c>
      <c r="F7" s="17" t="s">
        <v>666</v>
      </c>
      <c r="G7" s="86" t="s">
        <v>669</v>
      </c>
    </row>
    <row r="8" spans="1:7" ht="15" customHeight="1" hidden="1">
      <c r="A8" s="12"/>
      <c r="B8" s="13"/>
      <c r="C8" s="11"/>
      <c r="D8" s="11"/>
      <c r="E8" s="11"/>
      <c r="F8" s="87"/>
      <c r="G8" s="114"/>
    </row>
    <row r="9" spans="1:7" ht="15" customHeight="1" hidden="1">
      <c r="A9" s="12"/>
      <c r="B9" s="13"/>
      <c r="C9" s="11"/>
      <c r="D9" s="11"/>
      <c r="E9" s="11"/>
      <c r="F9" s="87"/>
      <c r="G9" s="114"/>
    </row>
    <row r="10" spans="1:7" ht="15" customHeight="1">
      <c r="A10" s="12" t="s">
        <v>457</v>
      </c>
      <c r="B10" s="13" t="s">
        <v>674</v>
      </c>
      <c r="C10" s="11" t="s">
        <v>963</v>
      </c>
      <c r="D10" s="11" t="s">
        <v>964</v>
      </c>
      <c r="E10" s="11" t="s">
        <v>966</v>
      </c>
      <c r="F10" s="87" t="s">
        <v>2471</v>
      </c>
      <c r="G10" s="114" t="s">
        <v>458</v>
      </c>
    </row>
    <row r="11" spans="1:7" ht="15" customHeight="1">
      <c r="A11" s="12" t="s">
        <v>459</v>
      </c>
      <c r="B11" s="13" t="s">
        <v>674</v>
      </c>
      <c r="C11" s="11" t="s">
        <v>736</v>
      </c>
      <c r="D11" s="11" t="s">
        <v>939</v>
      </c>
      <c r="E11" s="11" t="s">
        <v>737</v>
      </c>
      <c r="F11" s="87" t="s">
        <v>98</v>
      </c>
      <c r="G11" s="114" t="s">
        <v>458</v>
      </c>
    </row>
    <row r="12" spans="1:7" ht="15" customHeight="1">
      <c r="A12" s="12" t="s">
        <v>460</v>
      </c>
      <c r="B12" s="13" t="s">
        <v>684</v>
      </c>
      <c r="C12" s="11" t="s">
        <v>591</v>
      </c>
      <c r="D12" s="11" t="s">
        <v>592</v>
      </c>
      <c r="E12" s="11" t="s">
        <v>699</v>
      </c>
      <c r="F12" s="87" t="s">
        <v>98</v>
      </c>
      <c r="G12" s="114" t="s">
        <v>461</v>
      </c>
    </row>
    <row r="13" spans="1:7" ht="15" customHeight="1">
      <c r="A13" s="12" t="s">
        <v>462</v>
      </c>
      <c r="B13" s="13" t="s">
        <v>673</v>
      </c>
      <c r="C13" s="11" t="s">
        <v>631</v>
      </c>
      <c r="D13" s="11" t="s">
        <v>632</v>
      </c>
      <c r="E13" s="11" t="s">
        <v>975</v>
      </c>
      <c r="F13" s="87" t="s">
        <v>108</v>
      </c>
      <c r="G13" s="114" t="s">
        <v>96</v>
      </c>
    </row>
    <row r="14" spans="1:7" ht="15" customHeight="1">
      <c r="A14" s="12" t="s">
        <v>100</v>
      </c>
      <c r="B14" s="13" t="s">
        <v>688</v>
      </c>
      <c r="C14" s="11" t="s">
        <v>603</v>
      </c>
      <c r="D14" s="11" t="s">
        <v>1053</v>
      </c>
      <c r="E14" s="11" t="s">
        <v>755</v>
      </c>
      <c r="F14" s="87" t="s">
        <v>97</v>
      </c>
      <c r="G14" s="114" t="s">
        <v>101</v>
      </c>
    </row>
    <row r="15" spans="1:7" ht="15" customHeight="1">
      <c r="A15" s="12" t="s">
        <v>104</v>
      </c>
      <c r="B15" s="13" t="s">
        <v>674</v>
      </c>
      <c r="C15" s="11" t="s">
        <v>899</v>
      </c>
      <c r="D15" s="11" t="s">
        <v>900</v>
      </c>
      <c r="E15" s="11" t="s">
        <v>901</v>
      </c>
      <c r="F15" s="87" t="s">
        <v>2068</v>
      </c>
      <c r="G15" s="114" t="s">
        <v>101</v>
      </c>
    </row>
    <row r="16" spans="1:7" ht="15" customHeight="1">
      <c r="A16" s="12" t="s">
        <v>105</v>
      </c>
      <c r="B16" s="13" t="s">
        <v>688</v>
      </c>
      <c r="C16" s="11" t="s">
        <v>931</v>
      </c>
      <c r="D16" s="11" t="s">
        <v>932</v>
      </c>
      <c r="E16" s="11" t="s">
        <v>895</v>
      </c>
      <c r="F16" s="87" t="s">
        <v>1847</v>
      </c>
      <c r="G16" s="114" t="s">
        <v>101</v>
      </c>
    </row>
    <row r="17" spans="1:7" ht="15" customHeight="1">
      <c r="A17" s="12" t="s">
        <v>106</v>
      </c>
      <c r="B17" s="13" t="s">
        <v>674</v>
      </c>
      <c r="C17" s="11" t="s">
        <v>977</v>
      </c>
      <c r="D17" s="11" t="s">
        <v>609</v>
      </c>
      <c r="E17" s="11" t="s">
        <v>875</v>
      </c>
      <c r="F17" s="87" t="s">
        <v>99</v>
      </c>
      <c r="G17" s="114" t="s">
        <v>101</v>
      </c>
    </row>
    <row r="18" spans="1:7" ht="15" customHeight="1">
      <c r="A18" s="12" t="s">
        <v>102</v>
      </c>
      <c r="B18" s="13" t="s">
        <v>687</v>
      </c>
      <c r="C18" s="11" t="s">
        <v>593</v>
      </c>
      <c r="D18" s="11" t="s">
        <v>886</v>
      </c>
      <c r="E18" s="11" t="s">
        <v>772</v>
      </c>
      <c r="F18" s="87" t="s">
        <v>22</v>
      </c>
      <c r="G18" s="114" t="s">
        <v>103</v>
      </c>
    </row>
    <row r="19" spans="1:7" ht="15" customHeight="1">
      <c r="A19" s="12" t="s">
        <v>8</v>
      </c>
      <c r="B19" s="13" t="s">
        <v>674</v>
      </c>
      <c r="C19" s="11" t="s">
        <v>758</v>
      </c>
      <c r="D19" s="11" t="s">
        <v>759</v>
      </c>
      <c r="E19" s="11" t="s">
        <v>760</v>
      </c>
      <c r="F19" s="87" t="s">
        <v>2333</v>
      </c>
      <c r="G19" s="114" t="s">
        <v>9</v>
      </c>
    </row>
    <row r="20" spans="1:7" ht="15" customHeight="1">
      <c r="A20" s="12" t="s">
        <v>18</v>
      </c>
      <c r="B20" s="13" t="s">
        <v>799</v>
      </c>
      <c r="C20" s="11" t="s">
        <v>995</v>
      </c>
      <c r="D20" s="11" t="s">
        <v>996</v>
      </c>
      <c r="E20" s="11" t="s">
        <v>997</v>
      </c>
      <c r="F20" s="87" t="s">
        <v>2471</v>
      </c>
      <c r="G20" s="114" t="s">
        <v>9</v>
      </c>
    </row>
    <row r="21" spans="1:7" ht="15" customHeight="1">
      <c r="A21" s="12" t="s">
        <v>6</v>
      </c>
      <c r="B21" s="13" t="s">
        <v>688</v>
      </c>
      <c r="C21" s="11" t="s">
        <v>753</v>
      </c>
      <c r="D21" s="11" t="s">
        <v>754</v>
      </c>
      <c r="E21" s="11" t="s">
        <v>755</v>
      </c>
      <c r="F21" s="87" t="s">
        <v>2333</v>
      </c>
      <c r="G21" s="114" t="s">
        <v>7</v>
      </c>
    </row>
    <row r="22" spans="1:7" ht="15" customHeight="1">
      <c r="A22" s="12" t="s">
        <v>13</v>
      </c>
      <c r="B22" s="13" t="s">
        <v>674</v>
      </c>
      <c r="C22" s="11" t="s">
        <v>785</v>
      </c>
      <c r="D22" s="11" t="s">
        <v>786</v>
      </c>
      <c r="E22" s="11" t="s">
        <v>760</v>
      </c>
      <c r="F22" s="87" t="s">
        <v>1853</v>
      </c>
      <c r="G22" s="114" t="s">
        <v>7</v>
      </c>
    </row>
    <row r="23" spans="1:7" ht="15" customHeight="1">
      <c r="A23" s="12" t="s">
        <v>14</v>
      </c>
      <c r="B23" s="13" t="s">
        <v>673</v>
      </c>
      <c r="C23" s="11" t="s">
        <v>983</v>
      </c>
      <c r="D23" s="11" t="s">
        <v>984</v>
      </c>
      <c r="E23" s="11" t="s">
        <v>985</v>
      </c>
      <c r="F23" s="87" t="s">
        <v>2068</v>
      </c>
      <c r="G23" s="114" t="s">
        <v>7</v>
      </c>
    </row>
    <row r="24" spans="1:7" ht="15" customHeight="1">
      <c r="A24" s="12" t="s">
        <v>15</v>
      </c>
      <c r="B24" s="13" t="s">
        <v>799</v>
      </c>
      <c r="C24" s="11" t="s">
        <v>990</v>
      </c>
      <c r="D24" s="11" t="s">
        <v>991</v>
      </c>
      <c r="E24" s="11" t="s">
        <v>992</v>
      </c>
      <c r="F24" s="87" t="s">
        <v>92</v>
      </c>
      <c r="G24" s="114" t="s">
        <v>7</v>
      </c>
    </row>
    <row r="25" spans="1:7" ht="15" customHeight="1">
      <c r="A25" s="12" t="s">
        <v>10</v>
      </c>
      <c r="B25" s="13" t="s">
        <v>674</v>
      </c>
      <c r="C25" s="11" t="s">
        <v>912</v>
      </c>
      <c r="D25" s="11" t="s">
        <v>913</v>
      </c>
      <c r="E25" s="11" t="s">
        <v>628</v>
      </c>
      <c r="F25" s="87" t="s">
        <v>2333</v>
      </c>
      <c r="G25" s="114" t="s">
        <v>11</v>
      </c>
    </row>
    <row r="26" spans="1:7" ht="15" customHeight="1">
      <c r="A26" s="12" t="s">
        <v>12</v>
      </c>
      <c r="B26" s="13" t="s">
        <v>674</v>
      </c>
      <c r="C26" s="11" t="s">
        <v>928</v>
      </c>
      <c r="D26" s="11" t="s">
        <v>929</v>
      </c>
      <c r="E26" s="11" t="s">
        <v>766</v>
      </c>
      <c r="F26" s="87" t="s">
        <v>2471</v>
      </c>
      <c r="G26" s="114" t="s">
        <v>11</v>
      </c>
    </row>
    <row r="27" spans="1:7" ht="15" customHeight="1">
      <c r="A27" s="12" t="s">
        <v>16</v>
      </c>
      <c r="B27" s="13" t="s">
        <v>799</v>
      </c>
      <c r="C27" s="11" t="s">
        <v>993</v>
      </c>
      <c r="D27" s="11" t="s">
        <v>994</v>
      </c>
      <c r="E27" s="11" t="s">
        <v>989</v>
      </c>
      <c r="F27" s="87" t="s">
        <v>2472</v>
      </c>
      <c r="G27" s="114" t="s">
        <v>17</v>
      </c>
    </row>
    <row r="28" spans="1:7" ht="15" customHeight="1">
      <c r="A28" s="12" t="s">
        <v>2376</v>
      </c>
      <c r="B28" s="13" t="s">
        <v>672</v>
      </c>
      <c r="C28" s="11" t="s">
        <v>720</v>
      </c>
      <c r="D28" s="11" t="s">
        <v>721</v>
      </c>
      <c r="E28" s="11" t="s">
        <v>749</v>
      </c>
      <c r="F28" s="87" t="s">
        <v>2361</v>
      </c>
      <c r="G28" s="114" t="s">
        <v>2377</v>
      </c>
    </row>
    <row r="29" spans="1:7" ht="15" customHeight="1">
      <c r="A29" s="12" t="s">
        <v>2378</v>
      </c>
      <c r="B29" s="13" t="s">
        <v>685</v>
      </c>
      <c r="C29" s="11" t="s">
        <v>881</v>
      </c>
      <c r="D29" s="11" t="s">
        <v>882</v>
      </c>
      <c r="E29" s="11" t="s">
        <v>883</v>
      </c>
      <c r="F29" s="87" t="s">
        <v>2362</v>
      </c>
      <c r="G29" s="114" t="s">
        <v>2377</v>
      </c>
    </row>
    <row r="30" spans="1:7" ht="15" customHeight="1">
      <c r="A30" s="12" t="s">
        <v>2379</v>
      </c>
      <c r="B30" s="13" t="s">
        <v>674</v>
      </c>
      <c r="C30" s="11" t="s">
        <v>734</v>
      </c>
      <c r="D30" s="11" t="s">
        <v>735</v>
      </c>
      <c r="E30" s="11" t="s">
        <v>766</v>
      </c>
      <c r="F30" s="87" t="s">
        <v>2333</v>
      </c>
      <c r="G30" s="114" t="s">
        <v>2380</v>
      </c>
    </row>
    <row r="31" spans="1:7" ht="15" customHeight="1">
      <c r="A31" s="12" t="s">
        <v>2381</v>
      </c>
      <c r="B31" s="13" t="s">
        <v>673</v>
      </c>
      <c r="C31" s="11" t="s">
        <v>629</v>
      </c>
      <c r="D31" s="11" t="s">
        <v>787</v>
      </c>
      <c r="E31" s="11" t="s">
        <v>630</v>
      </c>
      <c r="F31" s="87" t="s">
        <v>2068</v>
      </c>
      <c r="G31" s="114" t="s">
        <v>2367</v>
      </c>
    </row>
    <row r="32" spans="1:7" ht="15" customHeight="1">
      <c r="A32" s="12" t="s">
        <v>2067</v>
      </c>
      <c r="B32" s="13" t="s">
        <v>674</v>
      </c>
      <c r="C32" s="11" t="s">
        <v>788</v>
      </c>
      <c r="D32" s="11" t="s">
        <v>789</v>
      </c>
      <c r="E32" s="11" t="s">
        <v>783</v>
      </c>
      <c r="F32" s="87" t="s">
        <v>2068</v>
      </c>
      <c r="G32" s="114" t="s">
        <v>2069</v>
      </c>
    </row>
    <row r="33" spans="1:7" ht="15" customHeight="1">
      <c r="A33" s="12" t="s">
        <v>2372</v>
      </c>
      <c r="B33" s="13" t="s">
        <v>684</v>
      </c>
      <c r="C33" s="11" t="s">
        <v>746</v>
      </c>
      <c r="D33" s="11" t="s">
        <v>747</v>
      </c>
      <c r="E33" s="11" t="s">
        <v>698</v>
      </c>
      <c r="F33" s="87" t="s">
        <v>1847</v>
      </c>
      <c r="G33" s="114" t="s">
        <v>2373</v>
      </c>
    </row>
    <row r="34" spans="1:7" ht="15" customHeight="1">
      <c r="A34" s="12" t="s">
        <v>2374</v>
      </c>
      <c r="B34" s="13" t="s">
        <v>587</v>
      </c>
      <c r="C34" s="11" t="s">
        <v>812</v>
      </c>
      <c r="D34" s="11" t="s">
        <v>813</v>
      </c>
      <c r="E34" s="11" t="s">
        <v>814</v>
      </c>
      <c r="F34" s="87" t="s">
        <v>2128</v>
      </c>
      <c r="G34" s="114" t="s">
        <v>2375</v>
      </c>
    </row>
    <row r="35" spans="1:7" ht="15" customHeight="1">
      <c r="A35" s="12" t="s">
        <v>2065</v>
      </c>
      <c r="B35" s="13" t="s">
        <v>672</v>
      </c>
      <c r="C35" s="11" t="s">
        <v>774</v>
      </c>
      <c r="D35" s="11" t="s">
        <v>775</v>
      </c>
      <c r="E35" s="11" t="s">
        <v>749</v>
      </c>
      <c r="F35" s="87" t="s">
        <v>1847</v>
      </c>
      <c r="G35" s="114" t="s">
        <v>2066</v>
      </c>
    </row>
    <row r="36" spans="1:7" ht="15" customHeight="1">
      <c r="A36" s="12" t="s">
        <v>2062</v>
      </c>
      <c r="B36" s="13" t="s">
        <v>684</v>
      </c>
      <c r="C36" s="11" t="s">
        <v>740</v>
      </c>
      <c r="D36" s="11" t="s">
        <v>741</v>
      </c>
      <c r="E36" s="11" t="s">
        <v>699</v>
      </c>
      <c r="F36" s="87" t="s">
        <v>1853</v>
      </c>
      <c r="G36" s="114" t="s">
        <v>2063</v>
      </c>
    </row>
    <row r="37" spans="1:7" ht="15" customHeight="1">
      <c r="A37" s="12" t="s">
        <v>2064</v>
      </c>
      <c r="B37" s="13" t="s">
        <v>694</v>
      </c>
      <c r="C37" s="11" t="s">
        <v>600</v>
      </c>
      <c r="D37" s="11" t="s">
        <v>790</v>
      </c>
      <c r="E37" s="11" t="s">
        <v>601</v>
      </c>
      <c r="F37" s="87" t="s">
        <v>1858</v>
      </c>
      <c r="G37" s="114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30" sqref="F30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30. Tallinna Rally 2013</v>
      </c>
    </row>
    <row r="2" ht="15">
      <c r="E2" s="64" t="str">
        <f>Startlist!$F3</f>
        <v>MAY 10 - 11, 2013</v>
      </c>
    </row>
    <row r="3" ht="15">
      <c r="E3" s="64" t="str">
        <f>Startlist!$F4</f>
        <v>Harjumaa</v>
      </c>
    </row>
    <row r="5" ht="15">
      <c r="A5" s="15" t="s">
        <v>668</v>
      </c>
    </row>
    <row r="6" spans="1:9" ht="12.75">
      <c r="A6" s="19" t="s">
        <v>661</v>
      </c>
      <c r="B6" s="16" t="s">
        <v>645</v>
      </c>
      <c r="C6" s="17" t="s">
        <v>646</v>
      </c>
      <c r="D6" s="18" t="s">
        <v>647</v>
      </c>
      <c r="E6" s="18" t="s">
        <v>650</v>
      </c>
      <c r="F6" s="17" t="s">
        <v>664</v>
      </c>
      <c r="G6" s="17" t="s">
        <v>665</v>
      </c>
      <c r="H6" s="20" t="s">
        <v>662</v>
      </c>
      <c r="I6" s="21" t="s">
        <v>663</v>
      </c>
    </row>
    <row r="7" spans="1:10" ht="15" customHeight="1">
      <c r="A7" s="112" t="s">
        <v>2519</v>
      </c>
      <c r="B7" s="103" t="s">
        <v>674</v>
      </c>
      <c r="C7" s="104" t="s">
        <v>963</v>
      </c>
      <c r="D7" s="104" t="s">
        <v>964</v>
      </c>
      <c r="E7" s="104" t="s">
        <v>966</v>
      </c>
      <c r="F7" s="104" t="s">
        <v>2516</v>
      </c>
      <c r="G7" s="104" t="s">
        <v>2517</v>
      </c>
      <c r="H7" s="139" t="s">
        <v>2518</v>
      </c>
      <c r="I7" s="140" t="s">
        <v>2518</v>
      </c>
      <c r="J7" s="211"/>
    </row>
    <row r="8" spans="1:10" ht="15" customHeight="1">
      <c r="A8" s="112" t="s">
        <v>2635</v>
      </c>
      <c r="B8" s="103" t="s">
        <v>694</v>
      </c>
      <c r="C8" s="104" t="s">
        <v>979</v>
      </c>
      <c r="D8" s="104" t="s">
        <v>980</v>
      </c>
      <c r="E8" s="104" t="s">
        <v>773</v>
      </c>
      <c r="F8" s="104" t="s">
        <v>2516</v>
      </c>
      <c r="G8" s="104" t="s">
        <v>2517</v>
      </c>
      <c r="H8" s="139" t="s">
        <v>2518</v>
      </c>
      <c r="I8" s="140" t="s">
        <v>2518</v>
      </c>
      <c r="J8" s="211"/>
    </row>
    <row r="9" spans="1:10" ht="15" customHeight="1" hidden="1">
      <c r="A9" s="203"/>
      <c r="B9" s="204"/>
      <c r="C9" s="205"/>
      <c r="D9" s="205"/>
      <c r="E9" s="205"/>
      <c r="F9" s="205"/>
      <c r="G9" s="205"/>
      <c r="H9" s="206"/>
      <c r="I9" s="207"/>
      <c r="J9" s="211"/>
    </row>
    <row r="10" spans="1:10" ht="15" customHeight="1">
      <c r="A10" s="203" t="s">
        <v>2513</v>
      </c>
      <c r="B10" s="204" t="s">
        <v>688</v>
      </c>
      <c r="C10" s="205" t="s">
        <v>602</v>
      </c>
      <c r="D10" s="205" t="s">
        <v>791</v>
      </c>
      <c r="E10" s="205" t="s">
        <v>755</v>
      </c>
      <c r="F10" s="205" t="s">
        <v>2514</v>
      </c>
      <c r="G10" s="205" t="s">
        <v>2515</v>
      </c>
      <c r="H10" s="206" t="s">
        <v>2486</v>
      </c>
      <c r="I10" s="207" t="s">
        <v>2486</v>
      </c>
      <c r="J10" s="211"/>
    </row>
    <row r="11" spans="1:10" ht="15" customHeight="1">
      <c r="A11" s="203" t="s">
        <v>2636</v>
      </c>
      <c r="B11" s="204" t="s">
        <v>672</v>
      </c>
      <c r="C11" s="205" t="s">
        <v>776</v>
      </c>
      <c r="D11" s="205" t="s">
        <v>605</v>
      </c>
      <c r="E11" s="205" t="s">
        <v>778</v>
      </c>
      <c r="F11" s="205" t="s">
        <v>2637</v>
      </c>
      <c r="G11" s="205" t="s">
        <v>2638</v>
      </c>
      <c r="H11" s="206" t="s">
        <v>2562</v>
      </c>
      <c r="I11" s="207" t="s">
        <v>2562</v>
      </c>
      <c r="J11" s="211"/>
    </row>
    <row r="12" spans="1:10" ht="15" customHeight="1">
      <c r="A12" s="203" t="s">
        <v>93</v>
      </c>
      <c r="B12" s="204" t="s">
        <v>674</v>
      </c>
      <c r="C12" s="205" t="s">
        <v>736</v>
      </c>
      <c r="D12" s="205" t="s">
        <v>939</v>
      </c>
      <c r="E12" s="205" t="s">
        <v>737</v>
      </c>
      <c r="F12" s="205" t="s">
        <v>94</v>
      </c>
      <c r="G12" s="205" t="s">
        <v>95</v>
      </c>
      <c r="H12" s="206" t="s">
        <v>1823</v>
      </c>
      <c r="I12" s="207" t="s">
        <v>1823</v>
      </c>
      <c r="J12" s="211"/>
    </row>
    <row r="13" spans="1:10" ht="15" customHeight="1">
      <c r="A13" s="203" t="s">
        <v>2639</v>
      </c>
      <c r="B13" s="204" t="s">
        <v>673</v>
      </c>
      <c r="C13" s="205" t="s">
        <v>945</v>
      </c>
      <c r="D13" s="205" t="s">
        <v>946</v>
      </c>
      <c r="E13" s="205" t="s">
        <v>901</v>
      </c>
      <c r="F13" s="205" t="s">
        <v>2637</v>
      </c>
      <c r="G13" s="205" t="s">
        <v>2365</v>
      </c>
      <c r="H13" s="206" t="s">
        <v>2366</v>
      </c>
      <c r="I13" s="207"/>
      <c r="J13" s="211"/>
    </row>
    <row r="14" spans="1:10" ht="15" customHeight="1">
      <c r="A14" s="235"/>
      <c r="B14" s="236"/>
      <c r="C14" s="237"/>
      <c r="D14" s="237"/>
      <c r="E14" s="237"/>
      <c r="F14" s="237" t="s">
        <v>455</v>
      </c>
      <c r="G14" s="237" t="s">
        <v>2515</v>
      </c>
      <c r="H14" s="238" t="s">
        <v>2486</v>
      </c>
      <c r="I14" s="239" t="s">
        <v>372</v>
      </c>
      <c r="J14" s="211"/>
    </row>
    <row r="15" spans="1:10" ht="15" customHeight="1">
      <c r="A15" s="231" t="s">
        <v>1969</v>
      </c>
      <c r="B15" s="232" t="s">
        <v>673</v>
      </c>
      <c r="C15" s="211" t="s">
        <v>955</v>
      </c>
      <c r="D15" s="211" t="s">
        <v>956</v>
      </c>
      <c r="E15" s="211" t="s">
        <v>728</v>
      </c>
      <c r="F15" s="211" t="s">
        <v>1970</v>
      </c>
      <c r="G15" s="211" t="s">
        <v>1971</v>
      </c>
      <c r="H15" s="233" t="s">
        <v>1972</v>
      </c>
      <c r="I15" s="234" t="s">
        <v>1972</v>
      </c>
      <c r="J15" s="211"/>
    </row>
    <row r="16" spans="1:10" ht="15" customHeight="1">
      <c r="A16" s="203" t="s">
        <v>2640</v>
      </c>
      <c r="B16" s="204" t="s">
        <v>673</v>
      </c>
      <c r="C16" s="205" t="s">
        <v>960</v>
      </c>
      <c r="D16" s="205" t="s">
        <v>961</v>
      </c>
      <c r="E16" s="205" t="s">
        <v>780</v>
      </c>
      <c r="F16" s="205" t="s">
        <v>2637</v>
      </c>
      <c r="G16" s="205" t="s">
        <v>2641</v>
      </c>
      <c r="H16" s="206" t="s">
        <v>2642</v>
      </c>
      <c r="I16" s="207"/>
      <c r="J16" s="211"/>
    </row>
    <row r="17" spans="1:10" ht="15" customHeight="1">
      <c r="A17" s="231"/>
      <c r="B17" s="232"/>
      <c r="C17" s="211"/>
      <c r="D17" s="211"/>
      <c r="E17" s="211"/>
      <c r="F17" s="211" t="s">
        <v>2514</v>
      </c>
      <c r="G17" s="211" t="s">
        <v>2643</v>
      </c>
      <c r="H17" s="233" t="s">
        <v>2644</v>
      </c>
      <c r="I17" s="234" t="s">
        <v>2645</v>
      </c>
      <c r="J17" s="211"/>
    </row>
    <row r="18" spans="1:10" ht="15" customHeight="1">
      <c r="A18" s="203" t="s">
        <v>2646</v>
      </c>
      <c r="B18" s="204" t="s">
        <v>674</v>
      </c>
      <c r="C18" s="205" t="s">
        <v>972</v>
      </c>
      <c r="D18" s="205" t="s">
        <v>973</v>
      </c>
      <c r="E18" s="205" t="s">
        <v>779</v>
      </c>
      <c r="F18" s="205" t="s">
        <v>2637</v>
      </c>
      <c r="G18" s="205" t="s">
        <v>1974</v>
      </c>
      <c r="H18" s="206" t="s">
        <v>1823</v>
      </c>
      <c r="I18" s="207"/>
      <c r="J18" s="211"/>
    </row>
    <row r="19" spans="1:10" ht="15" customHeight="1">
      <c r="A19" s="231"/>
      <c r="B19" s="232"/>
      <c r="C19" s="211"/>
      <c r="D19" s="211"/>
      <c r="E19" s="211"/>
      <c r="F19" s="211" t="s">
        <v>2514</v>
      </c>
      <c r="G19" s="211" t="s">
        <v>2647</v>
      </c>
      <c r="H19" s="233" t="s">
        <v>2648</v>
      </c>
      <c r="I19" s="234"/>
      <c r="J19" s="211"/>
    </row>
    <row r="20" spans="1:10" ht="15" customHeight="1">
      <c r="A20" s="231"/>
      <c r="B20" s="232"/>
      <c r="C20" s="211"/>
      <c r="D20" s="211"/>
      <c r="E20" s="211"/>
      <c r="F20" s="211" t="s">
        <v>96</v>
      </c>
      <c r="G20" s="211" t="s">
        <v>1974</v>
      </c>
      <c r="H20" s="233" t="s">
        <v>1823</v>
      </c>
      <c r="I20" s="234" t="s">
        <v>2655</v>
      </c>
      <c r="J20" s="211"/>
    </row>
    <row r="21" spans="1:10" ht="15" customHeight="1">
      <c r="A21" s="203" t="s">
        <v>2649</v>
      </c>
      <c r="B21" s="204" t="s">
        <v>673</v>
      </c>
      <c r="C21" s="205" t="s">
        <v>631</v>
      </c>
      <c r="D21" s="205" t="s">
        <v>632</v>
      </c>
      <c r="E21" s="205" t="s">
        <v>975</v>
      </c>
      <c r="F21" s="205" t="s">
        <v>2650</v>
      </c>
      <c r="G21" s="205" t="s">
        <v>2365</v>
      </c>
      <c r="H21" s="206" t="s">
        <v>2366</v>
      </c>
      <c r="I21" s="207"/>
      <c r="J21" s="211"/>
    </row>
    <row r="22" spans="1:10" ht="15" customHeight="1">
      <c r="A22" s="231"/>
      <c r="B22" s="232"/>
      <c r="C22" s="211"/>
      <c r="D22" s="211"/>
      <c r="E22" s="211"/>
      <c r="F22" s="211" t="s">
        <v>2637</v>
      </c>
      <c r="G22" s="211" t="s">
        <v>2651</v>
      </c>
      <c r="H22" s="233" t="s">
        <v>2652</v>
      </c>
      <c r="I22" s="234"/>
      <c r="J22" s="211"/>
    </row>
    <row r="23" spans="1:10" ht="15" customHeight="1">
      <c r="A23" s="235"/>
      <c r="B23" s="236"/>
      <c r="C23" s="237"/>
      <c r="D23" s="237"/>
      <c r="E23" s="237"/>
      <c r="F23" s="237" t="s">
        <v>2514</v>
      </c>
      <c r="G23" s="237" t="s">
        <v>2653</v>
      </c>
      <c r="H23" s="238" t="s">
        <v>2562</v>
      </c>
      <c r="I23" s="239" t="s">
        <v>2623</v>
      </c>
      <c r="J23" s="211"/>
    </row>
    <row r="24" spans="1:10" ht="15" customHeight="1">
      <c r="A24" s="231" t="s">
        <v>2635</v>
      </c>
      <c r="B24" s="232" t="s">
        <v>694</v>
      </c>
      <c r="C24" s="211" t="s">
        <v>979</v>
      </c>
      <c r="D24" s="211" t="s">
        <v>980</v>
      </c>
      <c r="E24" s="211" t="s">
        <v>773</v>
      </c>
      <c r="F24" s="211" t="s">
        <v>456</v>
      </c>
      <c r="G24" s="211" t="s">
        <v>2370</v>
      </c>
      <c r="H24" s="233" t="s">
        <v>2371</v>
      </c>
      <c r="I24" s="234" t="s">
        <v>2371</v>
      </c>
      <c r="J24" s="211"/>
    </row>
    <row r="25" spans="1:10" ht="15" customHeight="1">
      <c r="A25" s="203" t="s">
        <v>2363</v>
      </c>
      <c r="B25" s="204" t="s">
        <v>799</v>
      </c>
      <c r="C25" s="205" t="s">
        <v>993</v>
      </c>
      <c r="D25" s="205" t="s">
        <v>994</v>
      </c>
      <c r="E25" s="205" t="s">
        <v>989</v>
      </c>
      <c r="F25" s="205" t="s">
        <v>2364</v>
      </c>
      <c r="G25" s="205" t="s">
        <v>2365</v>
      </c>
      <c r="H25" s="206" t="s">
        <v>2366</v>
      </c>
      <c r="I25" s="207"/>
      <c r="J25" s="211"/>
    </row>
    <row r="26" spans="1:10" ht="15" customHeight="1">
      <c r="A26" s="231"/>
      <c r="B26" s="232"/>
      <c r="C26" s="211"/>
      <c r="D26" s="211"/>
      <c r="E26" s="211"/>
      <c r="F26" s="211" t="s">
        <v>2367</v>
      </c>
      <c r="G26" s="211" t="s">
        <v>1973</v>
      </c>
      <c r="H26" s="233" t="s">
        <v>1682</v>
      </c>
      <c r="I26" s="234" t="s">
        <v>2325</v>
      </c>
      <c r="J26" s="211"/>
    </row>
    <row r="27" spans="1:10" ht="15" customHeight="1">
      <c r="A27" s="203" t="s">
        <v>2368</v>
      </c>
      <c r="B27" s="204" t="s">
        <v>799</v>
      </c>
      <c r="C27" s="205" t="s">
        <v>995</v>
      </c>
      <c r="D27" s="205" t="s">
        <v>996</v>
      </c>
      <c r="E27" s="205" t="s">
        <v>997</v>
      </c>
      <c r="F27" s="205" t="s">
        <v>2364</v>
      </c>
      <c r="G27" s="205" t="s">
        <v>2365</v>
      </c>
      <c r="H27" s="206" t="s">
        <v>2366</v>
      </c>
      <c r="I27" s="207"/>
      <c r="J27" s="211"/>
    </row>
    <row r="28" spans="1:10" ht="15" customHeight="1">
      <c r="A28" s="231"/>
      <c r="B28" s="232"/>
      <c r="C28" s="211"/>
      <c r="D28" s="211"/>
      <c r="E28" s="211"/>
      <c r="F28" s="211" t="s">
        <v>2369</v>
      </c>
      <c r="G28" s="211" t="s">
        <v>2370</v>
      </c>
      <c r="H28" s="233" t="s">
        <v>2371</v>
      </c>
      <c r="I28" s="234"/>
      <c r="J28" s="211"/>
    </row>
    <row r="29" spans="1:10" ht="15" customHeight="1">
      <c r="A29" s="235"/>
      <c r="B29" s="236"/>
      <c r="C29" s="237"/>
      <c r="D29" s="237"/>
      <c r="E29" s="237"/>
      <c r="F29" s="237" t="s">
        <v>2650</v>
      </c>
      <c r="G29" s="237" t="s">
        <v>2654</v>
      </c>
      <c r="H29" s="238" t="s">
        <v>2619</v>
      </c>
      <c r="I29" s="239" t="s">
        <v>2655</v>
      </c>
      <c r="J29" s="211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52"/>
  <sheetViews>
    <sheetView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1" ht="15">
      <c r="D1" s="64"/>
      <c r="F1" s="64" t="str">
        <f>Startlist!$F1</f>
        <v> </v>
      </c>
      <c r="I1" s="64"/>
      <c r="J1" s="64"/>
      <c r="K1" s="64"/>
    </row>
    <row r="2" spans="4:11" ht="15.75">
      <c r="D2" s="1"/>
      <c r="F2" s="1" t="str">
        <f>Startlist!$F2</f>
        <v>30. Tallinna Rally 2013</v>
      </c>
      <c r="I2" s="1"/>
      <c r="J2" s="1"/>
      <c r="K2" s="1"/>
    </row>
    <row r="3" spans="4:11" ht="15">
      <c r="D3" s="64"/>
      <c r="F3" s="64" t="str">
        <f>Startlist!$F3</f>
        <v>MAY 10 - 11, 2013</v>
      </c>
      <c r="I3" s="64"/>
      <c r="J3" s="64"/>
      <c r="K3" s="64"/>
    </row>
    <row r="4" spans="4:11" ht="15">
      <c r="D4" s="64"/>
      <c r="F4" s="64" t="str">
        <f>Startlist!$F4</f>
        <v>Harjumaa</v>
      </c>
      <c r="I4" s="64"/>
      <c r="J4" s="64"/>
      <c r="K4" s="64"/>
    </row>
    <row r="6" spans="1:12" ht="15">
      <c r="A6" s="10" t="s">
        <v>680</v>
      </c>
      <c r="L6" s="121" t="s">
        <v>463</v>
      </c>
    </row>
    <row r="7" spans="1:12" ht="12.75">
      <c r="A7" s="91" t="s">
        <v>670</v>
      </c>
      <c r="B7" s="22"/>
      <c r="C7" s="22"/>
      <c r="D7" s="23"/>
      <c r="E7" s="22"/>
      <c r="F7" s="22"/>
      <c r="G7" s="23"/>
      <c r="H7" s="23"/>
      <c r="I7" s="23"/>
      <c r="J7" s="23"/>
      <c r="K7" s="23"/>
      <c r="L7" s="24"/>
    </row>
    <row r="8" spans="1:12" ht="12.75">
      <c r="A8" s="92"/>
      <c r="B8" s="75" t="s">
        <v>685</v>
      </c>
      <c r="C8" s="74" t="s">
        <v>684</v>
      </c>
      <c r="D8" s="75" t="s">
        <v>587</v>
      </c>
      <c r="E8" s="74" t="s">
        <v>686</v>
      </c>
      <c r="F8" s="74" t="s">
        <v>672</v>
      </c>
      <c r="G8" s="75" t="s">
        <v>694</v>
      </c>
      <c r="H8" s="75" t="s">
        <v>687</v>
      </c>
      <c r="I8" s="75" t="s">
        <v>688</v>
      </c>
      <c r="J8" s="75" t="s">
        <v>674</v>
      </c>
      <c r="K8" s="75" t="s">
        <v>673</v>
      </c>
      <c r="L8" s="75" t="s">
        <v>799</v>
      </c>
    </row>
    <row r="9" spans="1:12" ht="12.75" customHeight="1">
      <c r="A9" s="100" t="s">
        <v>1859</v>
      </c>
      <c r="B9" s="99" t="s">
        <v>1110</v>
      </c>
      <c r="C9" s="88" t="s">
        <v>1135</v>
      </c>
      <c r="D9" s="88" t="s">
        <v>1278</v>
      </c>
      <c r="E9" s="88" t="s">
        <v>1299</v>
      </c>
      <c r="F9" s="88" t="s">
        <v>1341</v>
      </c>
      <c r="G9" s="88" t="s">
        <v>1272</v>
      </c>
      <c r="H9" s="88" t="s">
        <v>1288</v>
      </c>
      <c r="I9" s="88" t="s">
        <v>1331</v>
      </c>
      <c r="J9" s="88" t="s">
        <v>1713</v>
      </c>
      <c r="K9" s="88" t="s">
        <v>1261</v>
      </c>
      <c r="L9" s="88" t="s">
        <v>1779</v>
      </c>
    </row>
    <row r="10" spans="1:12" ht="12.75" customHeight="1">
      <c r="A10" s="97" t="s">
        <v>1860</v>
      </c>
      <c r="B10" s="90" t="s">
        <v>1861</v>
      </c>
      <c r="C10" s="90" t="s">
        <v>1862</v>
      </c>
      <c r="D10" s="90" t="s">
        <v>1863</v>
      </c>
      <c r="E10" s="90" t="s">
        <v>1864</v>
      </c>
      <c r="F10" s="90" t="s">
        <v>1865</v>
      </c>
      <c r="G10" s="90" t="s">
        <v>1866</v>
      </c>
      <c r="H10" s="90" t="s">
        <v>1867</v>
      </c>
      <c r="I10" s="90" t="s">
        <v>1868</v>
      </c>
      <c r="J10" s="90" t="s">
        <v>1869</v>
      </c>
      <c r="K10" s="90" t="s">
        <v>1870</v>
      </c>
      <c r="L10" s="90" t="s">
        <v>1871</v>
      </c>
    </row>
    <row r="11" spans="1:12" ht="12.75" customHeight="1">
      <c r="A11" s="98" t="s">
        <v>1872</v>
      </c>
      <c r="B11" s="94" t="s">
        <v>1873</v>
      </c>
      <c r="C11" s="94" t="s">
        <v>1874</v>
      </c>
      <c r="D11" s="94" t="s">
        <v>1875</v>
      </c>
      <c r="E11" s="94" t="s">
        <v>1876</v>
      </c>
      <c r="F11" s="94" t="s">
        <v>1877</v>
      </c>
      <c r="G11" s="94" t="s">
        <v>1878</v>
      </c>
      <c r="H11" s="94" t="s">
        <v>1879</v>
      </c>
      <c r="I11" s="94" t="s">
        <v>1880</v>
      </c>
      <c r="J11" s="94" t="s">
        <v>1881</v>
      </c>
      <c r="K11" s="94" t="s">
        <v>1882</v>
      </c>
      <c r="L11" s="94" t="s">
        <v>1883</v>
      </c>
    </row>
    <row r="12" spans="1:12" ht="12.75" customHeight="1">
      <c r="A12" s="100" t="s">
        <v>1884</v>
      </c>
      <c r="B12" s="99" t="s">
        <v>1111</v>
      </c>
      <c r="C12" s="88" t="s">
        <v>1120</v>
      </c>
      <c r="D12" s="88" t="s">
        <v>1273</v>
      </c>
      <c r="E12" s="88" t="s">
        <v>1300</v>
      </c>
      <c r="F12" s="88" t="s">
        <v>1342</v>
      </c>
      <c r="G12" s="88" t="s">
        <v>1324</v>
      </c>
      <c r="H12" s="88" t="s">
        <v>1289</v>
      </c>
      <c r="I12" s="88" t="s">
        <v>1314</v>
      </c>
      <c r="J12" s="88" t="s">
        <v>1432</v>
      </c>
      <c r="K12" s="88" t="s">
        <v>1603</v>
      </c>
      <c r="L12" s="88" t="s">
        <v>1780</v>
      </c>
    </row>
    <row r="13" spans="1:12" ht="12.75" customHeight="1">
      <c r="A13" s="97" t="s">
        <v>1885</v>
      </c>
      <c r="B13" s="90" t="s">
        <v>1886</v>
      </c>
      <c r="C13" s="90" t="s">
        <v>1887</v>
      </c>
      <c r="D13" s="90" t="s">
        <v>1888</v>
      </c>
      <c r="E13" s="90" t="s">
        <v>1889</v>
      </c>
      <c r="F13" s="90" t="s">
        <v>1890</v>
      </c>
      <c r="G13" s="90" t="s">
        <v>1891</v>
      </c>
      <c r="H13" s="90" t="s">
        <v>1892</v>
      </c>
      <c r="I13" s="90" t="s">
        <v>1893</v>
      </c>
      <c r="J13" s="90" t="s">
        <v>1894</v>
      </c>
      <c r="K13" s="90" t="s">
        <v>1895</v>
      </c>
      <c r="L13" s="90" t="s">
        <v>1896</v>
      </c>
    </row>
    <row r="14" spans="1:12" ht="12.75" customHeight="1">
      <c r="A14" s="98" t="s">
        <v>1897</v>
      </c>
      <c r="B14" s="94" t="s">
        <v>1873</v>
      </c>
      <c r="C14" s="94" t="s">
        <v>1898</v>
      </c>
      <c r="D14" s="94" t="s">
        <v>1899</v>
      </c>
      <c r="E14" s="94" t="s">
        <v>1876</v>
      </c>
      <c r="F14" s="94" t="s">
        <v>1877</v>
      </c>
      <c r="G14" s="94" t="s">
        <v>1878</v>
      </c>
      <c r="H14" s="94" t="s">
        <v>1879</v>
      </c>
      <c r="I14" s="94" t="s">
        <v>1900</v>
      </c>
      <c r="J14" s="94" t="s">
        <v>1901</v>
      </c>
      <c r="K14" s="94" t="s">
        <v>1902</v>
      </c>
      <c r="L14" s="94" t="s">
        <v>1883</v>
      </c>
    </row>
    <row r="15" spans="1:12" ht="12.75" customHeight="1">
      <c r="A15" s="100" t="s">
        <v>1903</v>
      </c>
      <c r="B15" s="99" t="s">
        <v>1112</v>
      </c>
      <c r="C15" s="88" t="s">
        <v>1130</v>
      </c>
      <c r="D15" s="88" t="s">
        <v>1268</v>
      </c>
      <c r="E15" s="88" t="s">
        <v>1301</v>
      </c>
      <c r="F15" s="88" t="s">
        <v>1343</v>
      </c>
      <c r="G15" s="88" t="s">
        <v>1357</v>
      </c>
      <c r="H15" s="88" t="s">
        <v>1290</v>
      </c>
      <c r="I15" s="88" t="s">
        <v>1369</v>
      </c>
      <c r="J15" s="88" t="s">
        <v>1715</v>
      </c>
      <c r="K15" s="88" t="s">
        <v>1604</v>
      </c>
      <c r="L15" s="88" t="s">
        <v>1781</v>
      </c>
    </row>
    <row r="16" spans="1:12" ht="12.75" customHeight="1">
      <c r="A16" s="97" t="s">
        <v>1904</v>
      </c>
      <c r="B16" s="90" t="s">
        <v>1905</v>
      </c>
      <c r="C16" s="90" t="s">
        <v>1906</v>
      </c>
      <c r="D16" s="90" t="s">
        <v>1907</v>
      </c>
      <c r="E16" s="90" t="s">
        <v>1908</v>
      </c>
      <c r="F16" s="90" t="s">
        <v>1909</v>
      </c>
      <c r="G16" s="90" t="s">
        <v>1910</v>
      </c>
      <c r="H16" s="90" t="s">
        <v>1911</v>
      </c>
      <c r="I16" s="90" t="s">
        <v>1912</v>
      </c>
      <c r="J16" s="90" t="s">
        <v>1913</v>
      </c>
      <c r="K16" s="90" t="s">
        <v>1914</v>
      </c>
      <c r="L16" s="90" t="s">
        <v>1915</v>
      </c>
    </row>
    <row r="17" spans="1:12" ht="12.75" customHeight="1">
      <c r="A17" s="97" t="s">
        <v>1916</v>
      </c>
      <c r="B17" s="99" t="s">
        <v>1873</v>
      </c>
      <c r="C17" s="94" t="s">
        <v>1917</v>
      </c>
      <c r="D17" s="94" t="s">
        <v>1918</v>
      </c>
      <c r="E17" s="94" t="s">
        <v>1876</v>
      </c>
      <c r="F17" s="94" t="s">
        <v>1877</v>
      </c>
      <c r="G17" s="94" t="s">
        <v>1919</v>
      </c>
      <c r="H17" s="94" t="s">
        <v>1879</v>
      </c>
      <c r="I17" s="94" t="s">
        <v>1920</v>
      </c>
      <c r="J17" s="94" t="s">
        <v>1881</v>
      </c>
      <c r="K17" s="94" t="s">
        <v>1902</v>
      </c>
      <c r="L17" s="94" t="s">
        <v>1883</v>
      </c>
    </row>
    <row r="18" spans="1:12" ht="12.75" customHeight="1">
      <c r="A18" s="96" t="s">
        <v>464</v>
      </c>
      <c r="B18" s="88" t="s">
        <v>2070</v>
      </c>
      <c r="C18" s="210" t="s">
        <v>2073</v>
      </c>
      <c r="D18" s="88" t="s">
        <v>2113</v>
      </c>
      <c r="E18" s="88" t="s">
        <v>2110</v>
      </c>
      <c r="F18" s="88" t="s">
        <v>2144</v>
      </c>
      <c r="G18" s="88" t="s">
        <v>2152</v>
      </c>
      <c r="H18" s="88" t="s">
        <v>2108</v>
      </c>
      <c r="I18" s="88" t="s">
        <v>2140</v>
      </c>
      <c r="J18" s="88" t="s">
        <v>2147</v>
      </c>
      <c r="K18" s="88" t="s">
        <v>2328</v>
      </c>
      <c r="L18" s="88" t="s">
        <v>2315</v>
      </c>
    </row>
    <row r="19" spans="1:12" ht="12.75" customHeight="1">
      <c r="A19" s="97" t="s">
        <v>465</v>
      </c>
      <c r="B19" s="90" t="s">
        <v>466</v>
      </c>
      <c r="C19" s="208" t="s">
        <v>467</v>
      </c>
      <c r="D19" s="90" t="s">
        <v>468</v>
      </c>
      <c r="E19" s="90" t="s">
        <v>469</v>
      </c>
      <c r="F19" s="90" t="s">
        <v>470</v>
      </c>
      <c r="G19" s="90" t="s">
        <v>471</v>
      </c>
      <c r="H19" s="90" t="s">
        <v>472</v>
      </c>
      <c r="I19" s="90" t="s">
        <v>473</v>
      </c>
      <c r="J19" s="90" t="s">
        <v>474</v>
      </c>
      <c r="K19" s="90" t="s">
        <v>475</v>
      </c>
      <c r="L19" s="90" t="s">
        <v>476</v>
      </c>
    </row>
    <row r="20" spans="1:12" ht="12.75" customHeight="1">
      <c r="A20" s="98" t="s">
        <v>477</v>
      </c>
      <c r="B20" s="94" t="s">
        <v>1873</v>
      </c>
      <c r="C20" s="209" t="s">
        <v>1898</v>
      </c>
      <c r="D20" s="94" t="s">
        <v>478</v>
      </c>
      <c r="E20" s="94" t="s">
        <v>1876</v>
      </c>
      <c r="F20" s="94" t="s">
        <v>1877</v>
      </c>
      <c r="G20" s="94" t="s">
        <v>1919</v>
      </c>
      <c r="H20" s="94" t="s">
        <v>479</v>
      </c>
      <c r="I20" s="94" t="s">
        <v>1920</v>
      </c>
      <c r="J20" s="94" t="s">
        <v>1881</v>
      </c>
      <c r="K20" s="94" t="s">
        <v>480</v>
      </c>
      <c r="L20" s="94" t="s">
        <v>1883</v>
      </c>
    </row>
    <row r="21" spans="1:12" ht="12.75" customHeight="1">
      <c r="A21" s="96" t="s">
        <v>481</v>
      </c>
      <c r="B21" s="88" t="s">
        <v>2071</v>
      </c>
      <c r="C21" s="210" t="s">
        <v>2076</v>
      </c>
      <c r="D21" s="88" t="s">
        <v>2109</v>
      </c>
      <c r="E21" s="88" t="s">
        <v>2111</v>
      </c>
      <c r="F21" s="88" t="s">
        <v>2181</v>
      </c>
      <c r="G21" s="88" t="s">
        <v>2150</v>
      </c>
      <c r="H21" s="88" t="s">
        <v>2094</v>
      </c>
      <c r="I21" s="88" t="s">
        <v>2126</v>
      </c>
      <c r="J21" s="88" t="s">
        <v>2202</v>
      </c>
      <c r="K21" s="88" t="s">
        <v>2264</v>
      </c>
      <c r="L21" s="88" t="s">
        <v>2307</v>
      </c>
    </row>
    <row r="22" spans="1:12" ht="12.75" customHeight="1">
      <c r="A22" s="97" t="s">
        <v>482</v>
      </c>
      <c r="B22" s="90" t="s">
        <v>483</v>
      </c>
      <c r="C22" s="208" t="s">
        <v>484</v>
      </c>
      <c r="D22" s="90" t="s">
        <v>485</v>
      </c>
      <c r="E22" s="90" t="s">
        <v>486</v>
      </c>
      <c r="F22" s="90" t="s">
        <v>487</v>
      </c>
      <c r="G22" s="90" t="s">
        <v>488</v>
      </c>
      <c r="H22" s="90" t="s">
        <v>489</v>
      </c>
      <c r="I22" s="90" t="s">
        <v>490</v>
      </c>
      <c r="J22" s="90" t="s">
        <v>491</v>
      </c>
      <c r="K22" s="90" t="s">
        <v>492</v>
      </c>
      <c r="L22" s="90" t="s">
        <v>493</v>
      </c>
    </row>
    <row r="23" spans="1:12" ht="12.75" customHeight="1">
      <c r="A23" s="97" t="s">
        <v>494</v>
      </c>
      <c r="B23" s="99" t="s">
        <v>1873</v>
      </c>
      <c r="C23" s="209" t="s">
        <v>1874</v>
      </c>
      <c r="D23" s="94" t="s">
        <v>478</v>
      </c>
      <c r="E23" s="94" t="s">
        <v>1876</v>
      </c>
      <c r="F23" s="94" t="s">
        <v>495</v>
      </c>
      <c r="G23" s="94" t="s">
        <v>1878</v>
      </c>
      <c r="H23" s="94" t="s">
        <v>1879</v>
      </c>
      <c r="I23" s="94" t="s">
        <v>1900</v>
      </c>
      <c r="J23" s="94" t="s">
        <v>1901</v>
      </c>
      <c r="K23" s="94" t="s">
        <v>1902</v>
      </c>
      <c r="L23" s="94" t="s">
        <v>1883</v>
      </c>
    </row>
    <row r="24" spans="1:12" ht="12.75" customHeight="1">
      <c r="A24" s="276" t="s">
        <v>496</v>
      </c>
      <c r="B24" s="88" t="s">
        <v>2382</v>
      </c>
      <c r="C24" s="88" t="s">
        <v>2388</v>
      </c>
      <c r="D24" s="88" t="s">
        <v>2422</v>
      </c>
      <c r="E24" s="88" t="s">
        <v>2419</v>
      </c>
      <c r="F24" s="88" t="s">
        <v>2457</v>
      </c>
      <c r="G24" s="88" t="s">
        <v>2465</v>
      </c>
      <c r="H24" s="88" t="s">
        <v>2413</v>
      </c>
      <c r="I24" s="88" t="s">
        <v>2450</v>
      </c>
      <c r="J24" s="88" t="s">
        <v>2522</v>
      </c>
      <c r="K24" s="88" t="s">
        <v>2552</v>
      </c>
      <c r="L24" s="88" t="s">
        <v>2634</v>
      </c>
    </row>
    <row r="25" spans="1:12" ht="12.75" customHeight="1">
      <c r="A25" s="101" t="s">
        <v>497</v>
      </c>
      <c r="B25" s="90" t="s">
        <v>498</v>
      </c>
      <c r="C25" s="90" t="s">
        <v>499</v>
      </c>
      <c r="D25" s="90" t="s">
        <v>500</v>
      </c>
      <c r="E25" s="90" t="s">
        <v>501</v>
      </c>
      <c r="F25" s="90" t="s">
        <v>502</v>
      </c>
      <c r="G25" s="90" t="s">
        <v>503</v>
      </c>
      <c r="H25" s="90" t="s">
        <v>504</v>
      </c>
      <c r="I25" s="90" t="s">
        <v>505</v>
      </c>
      <c r="J25" s="90" t="s">
        <v>506</v>
      </c>
      <c r="K25" s="90" t="s">
        <v>507</v>
      </c>
      <c r="L25" s="90" t="s">
        <v>508</v>
      </c>
    </row>
    <row r="26" spans="1:12" ht="12.75" customHeight="1">
      <c r="A26" s="101" t="s">
        <v>477</v>
      </c>
      <c r="B26" s="99" t="s">
        <v>1873</v>
      </c>
      <c r="C26" s="99" t="s">
        <v>1874</v>
      </c>
      <c r="D26" s="99" t="s">
        <v>1875</v>
      </c>
      <c r="E26" s="99" t="s">
        <v>1876</v>
      </c>
      <c r="F26" s="99" t="s">
        <v>495</v>
      </c>
      <c r="G26" s="99" t="s">
        <v>1919</v>
      </c>
      <c r="H26" s="99" t="s">
        <v>479</v>
      </c>
      <c r="I26" s="99" t="s">
        <v>1920</v>
      </c>
      <c r="J26" s="99" t="s">
        <v>1881</v>
      </c>
      <c r="K26" s="99" t="s">
        <v>1902</v>
      </c>
      <c r="L26" s="99" t="s">
        <v>509</v>
      </c>
    </row>
    <row r="27" spans="1:12" ht="12.75" customHeight="1">
      <c r="A27" s="102"/>
      <c r="B27" s="94"/>
      <c r="C27" s="94"/>
      <c r="D27" s="94"/>
      <c r="E27" s="94" t="s">
        <v>510</v>
      </c>
      <c r="F27" s="94"/>
      <c r="G27" s="94"/>
      <c r="H27" s="94"/>
      <c r="I27" s="94"/>
      <c r="J27" s="94"/>
      <c r="K27" s="94"/>
      <c r="L27" s="94"/>
    </row>
    <row r="28" spans="1:12" ht="12.75" customHeight="1">
      <c r="A28" s="100" t="s">
        <v>2516</v>
      </c>
      <c r="B28" s="99" t="s">
        <v>2383</v>
      </c>
      <c r="C28" s="210" t="s">
        <v>2386</v>
      </c>
      <c r="D28" s="88" t="s">
        <v>2423</v>
      </c>
      <c r="E28" s="88" t="s">
        <v>2087</v>
      </c>
      <c r="F28" s="88" t="s">
        <v>2463</v>
      </c>
      <c r="G28" s="88" t="s">
        <v>2456</v>
      </c>
      <c r="H28" s="88" t="s">
        <v>2411</v>
      </c>
      <c r="I28" s="88" t="s">
        <v>2454</v>
      </c>
      <c r="J28" s="88" t="s">
        <v>2523</v>
      </c>
      <c r="K28" s="88" t="s">
        <v>2553</v>
      </c>
      <c r="L28" s="88" t="s">
        <v>2602</v>
      </c>
    </row>
    <row r="29" spans="1:12" ht="12.75" customHeight="1">
      <c r="A29" s="97" t="s">
        <v>511</v>
      </c>
      <c r="B29" s="90" t="s">
        <v>512</v>
      </c>
      <c r="C29" s="208" t="s">
        <v>513</v>
      </c>
      <c r="D29" s="90" t="s">
        <v>514</v>
      </c>
      <c r="E29" s="90" t="s">
        <v>515</v>
      </c>
      <c r="F29" s="90" t="s">
        <v>516</v>
      </c>
      <c r="G29" s="90" t="s">
        <v>517</v>
      </c>
      <c r="H29" s="90" t="s">
        <v>518</v>
      </c>
      <c r="I29" s="90" t="s">
        <v>519</v>
      </c>
      <c r="J29" s="90" t="s">
        <v>520</v>
      </c>
      <c r="K29" s="90" t="s">
        <v>521</v>
      </c>
      <c r="L29" s="90" t="s">
        <v>522</v>
      </c>
    </row>
    <row r="30" spans="1:12" ht="12.75" customHeight="1">
      <c r="A30" s="98" t="s">
        <v>494</v>
      </c>
      <c r="B30" s="94" t="s">
        <v>1873</v>
      </c>
      <c r="C30" s="209" t="s">
        <v>1898</v>
      </c>
      <c r="D30" s="94" t="s">
        <v>1875</v>
      </c>
      <c r="E30" s="94" t="s">
        <v>1876</v>
      </c>
      <c r="F30" s="94" t="s">
        <v>495</v>
      </c>
      <c r="G30" s="94" t="s">
        <v>1878</v>
      </c>
      <c r="H30" s="94" t="s">
        <v>1879</v>
      </c>
      <c r="I30" s="94" t="s">
        <v>523</v>
      </c>
      <c r="J30" s="94" t="s">
        <v>1881</v>
      </c>
      <c r="K30" s="94" t="s">
        <v>1902</v>
      </c>
      <c r="L30" s="94" t="s">
        <v>1883</v>
      </c>
    </row>
    <row r="31" spans="1:12" ht="12.75" customHeight="1">
      <c r="A31" s="96" t="s">
        <v>524</v>
      </c>
      <c r="B31" s="88" t="s">
        <v>1348</v>
      </c>
      <c r="C31" s="210" t="s">
        <v>2390</v>
      </c>
      <c r="D31" s="88" t="s">
        <v>1476</v>
      </c>
      <c r="E31" s="88" t="s">
        <v>1315</v>
      </c>
      <c r="F31" s="88" t="s">
        <v>2487</v>
      </c>
      <c r="G31" s="88" t="s">
        <v>1673</v>
      </c>
      <c r="H31" s="88" t="s">
        <v>1406</v>
      </c>
      <c r="I31" s="88" t="s">
        <v>1619</v>
      </c>
      <c r="J31" s="88" t="s">
        <v>1604</v>
      </c>
      <c r="K31" s="88" t="s">
        <v>2615</v>
      </c>
      <c r="L31" s="88" t="s">
        <v>2603</v>
      </c>
    </row>
    <row r="32" spans="1:12" ht="12.75" customHeight="1">
      <c r="A32" s="97" t="s">
        <v>525</v>
      </c>
      <c r="B32" s="90" t="s">
        <v>526</v>
      </c>
      <c r="C32" s="208" t="s">
        <v>527</v>
      </c>
      <c r="D32" s="90" t="s">
        <v>528</v>
      </c>
      <c r="E32" s="90" t="s">
        <v>529</v>
      </c>
      <c r="F32" s="90" t="s">
        <v>530</v>
      </c>
      <c r="G32" s="90" t="s">
        <v>531</v>
      </c>
      <c r="H32" s="90" t="s">
        <v>532</v>
      </c>
      <c r="I32" s="90" t="s">
        <v>533</v>
      </c>
      <c r="J32" s="90" t="s">
        <v>534</v>
      </c>
      <c r="K32" s="90" t="s">
        <v>535</v>
      </c>
      <c r="L32" s="90" t="s">
        <v>536</v>
      </c>
    </row>
    <row r="33" spans="1:12" ht="12.75" customHeight="1">
      <c r="A33" s="98" t="s">
        <v>537</v>
      </c>
      <c r="B33" s="94" t="s">
        <v>1873</v>
      </c>
      <c r="C33" s="209" t="s">
        <v>1874</v>
      </c>
      <c r="D33" s="94" t="s">
        <v>1918</v>
      </c>
      <c r="E33" s="94" t="s">
        <v>1876</v>
      </c>
      <c r="F33" s="94" t="s">
        <v>495</v>
      </c>
      <c r="G33" s="94" t="s">
        <v>1919</v>
      </c>
      <c r="H33" s="94" t="s">
        <v>479</v>
      </c>
      <c r="I33" s="94" t="s">
        <v>523</v>
      </c>
      <c r="J33" s="94" t="s">
        <v>1881</v>
      </c>
      <c r="K33" s="94" t="s">
        <v>480</v>
      </c>
      <c r="L33" s="94" t="s">
        <v>1883</v>
      </c>
    </row>
    <row r="34" spans="1:12" ht="12.75" customHeight="1">
      <c r="A34" s="96" t="s">
        <v>538</v>
      </c>
      <c r="B34" s="88" t="s">
        <v>19</v>
      </c>
      <c r="C34" s="210" t="s">
        <v>20</v>
      </c>
      <c r="D34" s="88" t="s">
        <v>30</v>
      </c>
      <c r="E34" s="88" t="s">
        <v>29</v>
      </c>
      <c r="F34" s="88" t="s">
        <v>54</v>
      </c>
      <c r="G34" s="88" t="s">
        <v>1608</v>
      </c>
      <c r="H34" s="88" t="s">
        <v>37</v>
      </c>
      <c r="I34" s="88" t="s">
        <v>53</v>
      </c>
      <c r="J34" s="88" t="s">
        <v>83</v>
      </c>
      <c r="K34" s="88" t="s">
        <v>81</v>
      </c>
      <c r="L34" s="88" t="s">
        <v>2444</v>
      </c>
    </row>
    <row r="35" spans="1:12" ht="12.75" customHeight="1">
      <c r="A35" s="97" t="s">
        <v>539</v>
      </c>
      <c r="B35" s="90" t="s">
        <v>540</v>
      </c>
      <c r="C35" s="208" t="s">
        <v>541</v>
      </c>
      <c r="D35" s="90" t="s">
        <v>542</v>
      </c>
      <c r="E35" s="90" t="s">
        <v>543</v>
      </c>
      <c r="F35" s="90" t="s">
        <v>544</v>
      </c>
      <c r="G35" s="90" t="s">
        <v>545</v>
      </c>
      <c r="H35" s="90" t="s">
        <v>546</v>
      </c>
      <c r="I35" s="90" t="s">
        <v>547</v>
      </c>
      <c r="J35" s="90" t="s">
        <v>548</v>
      </c>
      <c r="K35" s="90" t="s">
        <v>549</v>
      </c>
      <c r="L35" s="90" t="s">
        <v>550</v>
      </c>
    </row>
    <row r="36" spans="1:12" ht="12.75" customHeight="1">
      <c r="A36" s="98" t="s">
        <v>551</v>
      </c>
      <c r="B36" s="99" t="s">
        <v>1873</v>
      </c>
      <c r="C36" s="271" t="s">
        <v>1874</v>
      </c>
      <c r="D36" s="99" t="s">
        <v>1875</v>
      </c>
      <c r="E36" s="99" t="s">
        <v>1876</v>
      </c>
      <c r="F36" s="99" t="s">
        <v>495</v>
      </c>
      <c r="G36" s="99" t="s">
        <v>1878</v>
      </c>
      <c r="H36" s="99" t="s">
        <v>479</v>
      </c>
      <c r="I36" s="99" t="s">
        <v>552</v>
      </c>
      <c r="J36" s="99" t="s">
        <v>553</v>
      </c>
      <c r="K36" s="99" t="s">
        <v>554</v>
      </c>
      <c r="L36" s="99" t="s">
        <v>1883</v>
      </c>
    </row>
    <row r="37" spans="1:12" ht="12.75" customHeight="1">
      <c r="A37" s="109" t="s">
        <v>555</v>
      </c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10"/>
    </row>
    <row r="38" spans="1:12" ht="12.75" customHeight="1">
      <c r="A38" s="101" t="s">
        <v>556</v>
      </c>
      <c r="B38" s="275"/>
      <c r="C38" s="272"/>
      <c r="D38" s="272"/>
      <c r="E38" s="272"/>
      <c r="F38" s="272"/>
      <c r="G38" s="272"/>
      <c r="H38" s="272"/>
      <c r="I38" s="272"/>
      <c r="J38" s="272"/>
      <c r="K38" s="272"/>
      <c r="L38" s="208"/>
    </row>
    <row r="39" spans="1:12" ht="12.75" customHeight="1">
      <c r="A39" s="102" t="s">
        <v>557</v>
      </c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09"/>
    </row>
    <row r="40" spans="1:12" ht="12.75" customHeight="1">
      <c r="A40" s="100" t="s">
        <v>558</v>
      </c>
      <c r="B40" s="99" t="s">
        <v>23</v>
      </c>
      <c r="C40" s="99" t="s">
        <v>113</v>
      </c>
      <c r="D40" s="99" t="s">
        <v>153</v>
      </c>
      <c r="E40" s="99" t="s">
        <v>149</v>
      </c>
      <c r="F40" s="99" t="s">
        <v>243</v>
      </c>
      <c r="G40" s="99" t="s">
        <v>219</v>
      </c>
      <c r="H40" s="99" t="s">
        <v>145</v>
      </c>
      <c r="I40" s="99" t="s">
        <v>233</v>
      </c>
      <c r="J40" s="99" t="s">
        <v>386</v>
      </c>
      <c r="K40" s="99" t="s">
        <v>306</v>
      </c>
      <c r="L40" s="99" t="s">
        <v>366</v>
      </c>
    </row>
    <row r="41" spans="1:12" ht="12.75" customHeight="1">
      <c r="A41" s="97" t="s">
        <v>559</v>
      </c>
      <c r="B41" s="90" t="s">
        <v>560</v>
      </c>
      <c r="C41" s="90" t="s">
        <v>561</v>
      </c>
      <c r="D41" s="90" t="s">
        <v>562</v>
      </c>
      <c r="E41" s="90" t="s">
        <v>563</v>
      </c>
      <c r="F41" s="90" t="s">
        <v>564</v>
      </c>
      <c r="G41" s="90" t="s">
        <v>565</v>
      </c>
      <c r="H41" s="90" t="s">
        <v>566</v>
      </c>
      <c r="I41" s="90" t="s">
        <v>567</v>
      </c>
      <c r="J41" s="90" t="s">
        <v>568</v>
      </c>
      <c r="K41" s="90" t="s">
        <v>569</v>
      </c>
      <c r="L41" s="90" t="s">
        <v>570</v>
      </c>
    </row>
    <row r="42" spans="1:12" ht="12.75" customHeight="1">
      <c r="A42" s="98" t="s">
        <v>551</v>
      </c>
      <c r="B42" s="94" t="s">
        <v>1873</v>
      </c>
      <c r="C42" s="94" t="s">
        <v>1898</v>
      </c>
      <c r="D42" s="94" t="s">
        <v>1875</v>
      </c>
      <c r="E42" s="94" t="s">
        <v>1876</v>
      </c>
      <c r="F42" s="94" t="s">
        <v>495</v>
      </c>
      <c r="G42" s="94" t="s">
        <v>1878</v>
      </c>
      <c r="H42" s="94" t="s">
        <v>479</v>
      </c>
      <c r="I42" s="94" t="s">
        <v>552</v>
      </c>
      <c r="J42" s="94" t="s">
        <v>1881</v>
      </c>
      <c r="K42" s="94" t="s">
        <v>554</v>
      </c>
      <c r="L42" s="94" t="s">
        <v>1883</v>
      </c>
    </row>
    <row r="43" spans="1:12" ht="12.75" customHeight="1">
      <c r="A43" s="109" t="s">
        <v>571</v>
      </c>
      <c r="B43" s="88" t="s">
        <v>110</v>
      </c>
      <c r="C43" s="88" t="s">
        <v>118</v>
      </c>
      <c r="D43" s="88" t="s">
        <v>161</v>
      </c>
      <c r="E43" s="88" t="s">
        <v>150</v>
      </c>
      <c r="F43" s="88" t="s">
        <v>244</v>
      </c>
      <c r="G43" s="88" t="s">
        <v>198</v>
      </c>
      <c r="H43" s="88" t="s">
        <v>146</v>
      </c>
      <c r="I43" s="88" t="s">
        <v>158</v>
      </c>
      <c r="J43" s="88" t="s">
        <v>307</v>
      </c>
      <c r="K43" s="88" t="s">
        <v>363</v>
      </c>
      <c r="L43" s="88" t="s">
        <v>367</v>
      </c>
    </row>
    <row r="44" spans="1:12" ht="12.75" customHeight="1">
      <c r="A44" s="101" t="s">
        <v>572</v>
      </c>
      <c r="B44" s="90" t="s">
        <v>573</v>
      </c>
      <c r="C44" s="90" t="s">
        <v>574</v>
      </c>
      <c r="D44" s="90" t="s">
        <v>575</v>
      </c>
      <c r="E44" s="90" t="s">
        <v>576</v>
      </c>
      <c r="F44" s="90" t="s">
        <v>577</v>
      </c>
      <c r="G44" s="90" t="s">
        <v>578</v>
      </c>
      <c r="H44" s="90" t="s">
        <v>579</v>
      </c>
      <c r="I44" s="90" t="s">
        <v>580</v>
      </c>
      <c r="J44" s="90" t="s">
        <v>581</v>
      </c>
      <c r="K44" s="90" t="s">
        <v>582</v>
      </c>
      <c r="L44" s="90" t="s">
        <v>583</v>
      </c>
    </row>
    <row r="45" spans="1:12" ht="12.75" customHeight="1">
      <c r="A45" s="102" t="s">
        <v>557</v>
      </c>
      <c r="B45" s="94" t="s">
        <v>1873</v>
      </c>
      <c r="C45" s="94" t="s">
        <v>1874</v>
      </c>
      <c r="D45" s="94" t="s">
        <v>1918</v>
      </c>
      <c r="E45" s="94" t="s">
        <v>1876</v>
      </c>
      <c r="F45" s="94" t="s">
        <v>495</v>
      </c>
      <c r="G45" s="94" t="s">
        <v>1919</v>
      </c>
      <c r="H45" s="94" t="s">
        <v>479</v>
      </c>
      <c r="I45" s="94" t="s">
        <v>523</v>
      </c>
      <c r="J45" s="94" t="s">
        <v>584</v>
      </c>
      <c r="K45" s="94" t="s">
        <v>480</v>
      </c>
      <c r="L45" s="94" t="s">
        <v>1883</v>
      </c>
    </row>
    <row r="46" spans="1:12" ht="12.75">
      <c r="A46" s="115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ht="12.75">
      <c r="A47" s="115" t="s">
        <v>585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 ht="12.75">
      <c r="A48" s="93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12.75">
      <c r="A49" s="93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1:12" ht="12.75">
      <c r="A50" s="93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2.75">
      <c r="A51" s="93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 ht="12.75">
      <c r="A52" s="93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2013-05-11T17:12:04Z</cp:lastPrinted>
  <dcterms:created xsi:type="dcterms:W3CDTF">2004-09-28T13:23:33Z</dcterms:created>
  <dcterms:modified xsi:type="dcterms:W3CDTF">2013-05-11T17:18:27Z</dcterms:modified>
  <cp:category/>
  <cp:version/>
  <cp:contentType/>
  <cp:contentStatus/>
</cp:coreProperties>
</file>