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Penalties'!$A$6:$J$94</definedName>
    <definedName name="_xlnm._FilterDatabase" localSheetId="8" hidden="1">'Puudete sisestamine'!$A$1:$H$25</definedName>
    <definedName name="_xlnm._FilterDatabase" localSheetId="0" hidden="1">'Startlist'!$A$10:$I$130</definedName>
    <definedName name="_xlnm._FilterDatabase" localSheetId="2" hidden="1">'TC Penalties'!$A$5:$J$166</definedName>
    <definedName name="_xlfn.SUMIFS" hidden="1">#NAME?</definedName>
    <definedName name="EXCKLASS" localSheetId="7">'Classes'!$E$9:$H$17</definedName>
    <definedName name="EXCLINA" localSheetId="1">'Results'!$A$8:$P$245</definedName>
    <definedName name="EXCPENAL" localSheetId="2">'TC Penalties'!#REF!</definedName>
    <definedName name="EXCPENAL_1" localSheetId="2">'TC Penalties'!#REF!</definedName>
    <definedName name="EXCPENAL_2" localSheetId="2">'TC Penalties'!$A$6:$J$25</definedName>
    <definedName name="EXCPENAL_3" localSheetId="2">'TC Penalties'!$A$6:$J$6</definedName>
    <definedName name="EXCPENAL_4" localSheetId="2">'TC Penalties'!$A$6:$J$27</definedName>
    <definedName name="EXCRETIR" localSheetId="4">'Retired'!$A$9:$H$53</definedName>
    <definedName name="EXCSPEED" localSheetId="6">'Speed'!#REF!</definedName>
    <definedName name="EXCSPEED_1" localSheetId="6">'Speed'!$A$6:$K$45</definedName>
    <definedName name="EXCSTART" localSheetId="0">'Startlist'!$A$11:$J$129</definedName>
    <definedName name="EXCWINN" localSheetId="5">'Winners'!$A$6:$J$62</definedName>
    <definedName name="GGG" localSheetId="1">'Results'!$A$8:$N$15</definedName>
  </definedNames>
  <calcPr fullCalcOnLoad="1"/>
</workbook>
</file>

<file path=xl/sharedStrings.xml><?xml version="1.0" encoding="utf-8"?>
<sst xmlns="http://schemas.openxmlformats.org/spreadsheetml/2006/main" count="4744" uniqueCount="2550">
  <si>
    <t xml:space="preserve"> 3.20,0</t>
  </si>
  <si>
    <t>Toim/Pirnipuu</t>
  </si>
  <si>
    <t xml:space="preserve"> 4.04,0</t>
  </si>
  <si>
    <t xml:space="preserve"> 4.07,5</t>
  </si>
  <si>
    <t xml:space="preserve"> 3.18,9</t>
  </si>
  <si>
    <t xml:space="preserve">  64/4</t>
  </si>
  <si>
    <t>Saul/Murumägi</t>
  </si>
  <si>
    <t xml:space="preserve"> 3.52,9</t>
  </si>
  <si>
    <t xml:space="preserve"> 4.09,9</t>
  </si>
  <si>
    <t xml:space="preserve"> 4.46,6</t>
  </si>
  <si>
    <t xml:space="preserve"> 4.03,0</t>
  </si>
  <si>
    <t xml:space="preserve"> 3.18,3</t>
  </si>
  <si>
    <t xml:space="preserve"> 4.25,3</t>
  </si>
  <si>
    <t>Kaasik/Mägi</t>
  </si>
  <si>
    <t xml:space="preserve"> 3.59,5</t>
  </si>
  <si>
    <t xml:space="preserve"> 3.58,4</t>
  </si>
  <si>
    <t xml:space="preserve"> 3.23,0</t>
  </si>
  <si>
    <t>Schwarzstein/Kiiver</t>
  </si>
  <si>
    <t xml:space="preserve"> 3.26,6</t>
  </si>
  <si>
    <t xml:space="preserve">  78/2</t>
  </si>
  <si>
    <t>Lepp/Lepp</t>
  </si>
  <si>
    <t xml:space="preserve"> 3.22,8</t>
  </si>
  <si>
    <t xml:space="preserve"> 3.30,3</t>
  </si>
  <si>
    <t>Tammel/Tammel</t>
  </si>
  <si>
    <t>Hansen/Tedre</t>
  </si>
  <si>
    <t xml:space="preserve"> 3.31,8</t>
  </si>
  <si>
    <t xml:space="preserve">  31/4</t>
  </si>
  <si>
    <t>Pleshanov/Shirokova</t>
  </si>
  <si>
    <t>Jakobi/Jakobi</t>
  </si>
  <si>
    <t xml:space="preserve"> 3.19,9</t>
  </si>
  <si>
    <t xml:space="preserve"> 4.08,5</t>
  </si>
  <si>
    <t xml:space="preserve">  42/2</t>
  </si>
  <si>
    <t xml:space="preserve">  24/1</t>
  </si>
  <si>
    <t>Klaus/Udusalu</t>
  </si>
  <si>
    <t xml:space="preserve">  93/8</t>
  </si>
  <si>
    <t xml:space="preserve"> 3.54,8</t>
  </si>
  <si>
    <t xml:space="preserve"> 3.15,8</t>
  </si>
  <si>
    <t>Taal/Kallasmaa</t>
  </si>
  <si>
    <t>Kuutok/Uustalu</t>
  </si>
  <si>
    <t xml:space="preserve"> 3.27,8</t>
  </si>
  <si>
    <t xml:space="preserve"> 3.48,0</t>
  </si>
  <si>
    <t xml:space="preserve"> 3.08,8</t>
  </si>
  <si>
    <t xml:space="preserve"> 3.48,1</t>
  </si>
  <si>
    <t xml:space="preserve"> 3.55,0</t>
  </si>
  <si>
    <t xml:space="preserve">  90/6</t>
  </si>
  <si>
    <t>Kark/Loorents</t>
  </si>
  <si>
    <t>Hansson/Kase</t>
  </si>
  <si>
    <t>TAGASILD</t>
  </si>
  <si>
    <t xml:space="preserve">  18/10</t>
  </si>
  <si>
    <t>Serbin/Tamm</t>
  </si>
  <si>
    <t>Matikainen/Gutmann</t>
  </si>
  <si>
    <t>Paju/Udumäe</t>
  </si>
  <si>
    <t>Roop/Tobias</t>
  </si>
  <si>
    <t>Märtson/Pukk</t>
  </si>
  <si>
    <t>AKP8A</t>
  </si>
  <si>
    <t>AKP4</t>
  </si>
  <si>
    <t>ELEKTER</t>
  </si>
  <si>
    <t>LK4S</t>
  </si>
  <si>
    <t xml:space="preserve">   8</t>
  </si>
  <si>
    <t>KÄIGUKAST</t>
  </si>
  <si>
    <t>LK4F</t>
  </si>
  <si>
    <t xml:space="preserve">  29</t>
  </si>
  <si>
    <t>SIDUR</t>
  </si>
  <si>
    <t xml:space="preserve">  32</t>
  </si>
  <si>
    <t>LK8S</t>
  </si>
  <si>
    <t xml:space="preserve">  37</t>
  </si>
  <si>
    <t xml:space="preserve">  39</t>
  </si>
  <si>
    <t>LK3F</t>
  </si>
  <si>
    <t>POOLTELG</t>
  </si>
  <si>
    <t xml:space="preserve">  47</t>
  </si>
  <si>
    <t xml:space="preserve">  50</t>
  </si>
  <si>
    <t>VEDRUSTUS</t>
  </si>
  <si>
    <t>AKP3A</t>
  </si>
  <si>
    <t>AKP5A</t>
  </si>
  <si>
    <t>PIDURID</t>
  </si>
  <si>
    <t>LK5F</t>
  </si>
  <si>
    <t xml:space="preserve">  73</t>
  </si>
  <si>
    <t xml:space="preserve">  77</t>
  </si>
  <si>
    <t>MOOTOR</t>
  </si>
  <si>
    <t xml:space="preserve">  90</t>
  </si>
  <si>
    <t xml:space="preserve">  92</t>
  </si>
  <si>
    <t xml:space="preserve">  97</t>
  </si>
  <si>
    <t xml:space="preserve">  98</t>
  </si>
  <si>
    <t xml:space="preserve"> 113</t>
  </si>
  <si>
    <t xml:space="preserve"> 115</t>
  </si>
  <si>
    <t xml:space="preserve"> 116</t>
  </si>
  <si>
    <t>JAHUTUS</t>
  </si>
  <si>
    <t xml:space="preserve"> 117</t>
  </si>
  <si>
    <t xml:space="preserve"> 118</t>
  </si>
  <si>
    <t xml:space="preserve"> 119</t>
  </si>
  <si>
    <t xml:space="preserve"> 122</t>
  </si>
  <si>
    <t xml:space="preserve"> 42</t>
  </si>
  <si>
    <t xml:space="preserve"> 66</t>
  </si>
  <si>
    <t xml:space="preserve"> 74</t>
  </si>
  <si>
    <t xml:space="preserve">  14/8</t>
  </si>
  <si>
    <t xml:space="preserve">  16/10</t>
  </si>
  <si>
    <t xml:space="preserve">  11/9</t>
  </si>
  <si>
    <t xml:space="preserve">  24/15</t>
  </si>
  <si>
    <t xml:space="preserve">  37/17</t>
  </si>
  <si>
    <t xml:space="preserve">  22/9</t>
  </si>
  <si>
    <t xml:space="preserve">  22/12</t>
  </si>
  <si>
    <t xml:space="preserve">  28/12</t>
  </si>
  <si>
    <t xml:space="preserve">  11/7</t>
  </si>
  <si>
    <t xml:space="preserve">  32/14</t>
  </si>
  <si>
    <t xml:space="preserve">  27/14</t>
  </si>
  <si>
    <t xml:space="preserve">  41/20</t>
  </si>
  <si>
    <t xml:space="preserve">  21/11</t>
  </si>
  <si>
    <t xml:space="preserve">  32/16</t>
  </si>
  <si>
    <t xml:space="preserve"> 5.41,0</t>
  </si>
  <si>
    <t xml:space="preserve"> 3.49,8</t>
  </si>
  <si>
    <t xml:space="preserve"> 5.45,3</t>
  </si>
  <si>
    <t xml:space="preserve">  18/5</t>
  </si>
  <si>
    <t xml:space="preserve">  32/17</t>
  </si>
  <si>
    <t xml:space="preserve">  40/4</t>
  </si>
  <si>
    <t xml:space="preserve">  18/1</t>
  </si>
  <si>
    <t xml:space="preserve">  26/1</t>
  </si>
  <si>
    <t xml:space="preserve">  11/1</t>
  </si>
  <si>
    <t xml:space="preserve">  17/1</t>
  </si>
  <si>
    <t xml:space="preserve">   5/1</t>
  </si>
  <si>
    <t xml:space="preserve">  27/2</t>
  </si>
  <si>
    <t xml:space="preserve">  23/2</t>
  </si>
  <si>
    <t xml:space="preserve">  23/10</t>
  </si>
  <si>
    <t xml:space="preserve">  34/16</t>
  </si>
  <si>
    <t xml:space="preserve">  21/13</t>
  </si>
  <si>
    <t xml:space="preserve">  65/5</t>
  </si>
  <si>
    <t xml:space="preserve">  45/2</t>
  </si>
  <si>
    <t xml:space="preserve">  37/18</t>
  </si>
  <si>
    <t xml:space="preserve">  35/21</t>
  </si>
  <si>
    <t xml:space="preserve">  26/15</t>
  </si>
  <si>
    <t xml:space="preserve"> 5.56,6</t>
  </si>
  <si>
    <t xml:space="preserve">  15/9</t>
  </si>
  <si>
    <t xml:space="preserve">  29/10</t>
  </si>
  <si>
    <t xml:space="preserve">  33/9</t>
  </si>
  <si>
    <t xml:space="preserve">  30/9</t>
  </si>
  <si>
    <t xml:space="preserve">  67/5</t>
  </si>
  <si>
    <t xml:space="preserve">  51/3</t>
  </si>
  <si>
    <t xml:space="preserve">  33/3</t>
  </si>
  <si>
    <t xml:space="preserve">  66/29</t>
  </si>
  <si>
    <t xml:space="preserve">  38/19</t>
  </si>
  <si>
    <t xml:space="preserve"> 6.00,6</t>
  </si>
  <si>
    <t xml:space="preserve"> 4.06,7</t>
  </si>
  <si>
    <t xml:space="preserve">  38/18</t>
  </si>
  <si>
    <t xml:space="preserve">  46/1</t>
  </si>
  <si>
    <t xml:space="preserve">  60/3</t>
  </si>
  <si>
    <t xml:space="preserve">  40/1</t>
  </si>
  <si>
    <t xml:space="preserve">  36/1</t>
  </si>
  <si>
    <t xml:space="preserve">  15/1</t>
  </si>
  <si>
    <t xml:space="preserve">  45/7</t>
  </si>
  <si>
    <t xml:space="preserve">  57/25</t>
  </si>
  <si>
    <t xml:space="preserve">  46/20</t>
  </si>
  <si>
    <t xml:space="preserve"> 3.57,3</t>
  </si>
  <si>
    <t xml:space="preserve"> 6.05,0</t>
  </si>
  <si>
    <t xml:space="preserve"> 4.05,1</t>
  </si>
  <si>
    <t xml:space="preserve">  43/21</t>
  </si>
  <si>
    <t xml:space="preserve">  49/22</t>
  </si>
  <si>
    <t xml:space="preserve">  37/16</t>
  </si>
  <si>
    <t xml:space="preserve">  49/26</t>
  </si>
  <si>
    <t xml:space="preserve">  55/26</t>
  </si>
  <si>
    <t xml:space="preserve">  52/23</t>
  </si>
  <si>
    <t xml:space="preserve">  37/22</t>
  </si>
  <si>
    <t xml:space="preserve">  27/16</t>
  </si>
  <si>
    <t xml:space="preserve">  27/15</t>
  </si>
  <si>
    <t xml:space="preserve">  51/7</t>
  </si>
  <si>
    <t xml:space="preserve">  55/10</t>
  </si>
  <si>
    <t xml:space="preserve">  39/5</t>
  </si>
  <si>
    <t xml:space="preserve">  38/5</t>
  </si>
  <si>
    <t xml:space="preserve">  86/7</t>
  </si>
  <si>
    <t xml:space="preserve">  74/6</t>
  </si>
  <si>
    <t xml:space="preserve">  79/6</t>
  </si>
  <si>
    <t xml:space="preserve">  50/5</t>
  </si>
  <si>
    <t xml:space="preserve">  55/24</t>
  </si>
  <si>
    <t xml:space="preserve">  39/19</t>
  </si>
  <si>
    <t xml:space="preserve">  53/2</t>
  </si>
  <si>
    <t xml:space="preserve">  29/1</t>
  </si>
  <si>
    <t xml:space="preserve">  28/1</t>
  </si>
  <si>
    <t xml:space="preserve">  33/15</t>
  </si>
  <si>
    <t xml:space="preserve">  40/20</t>
  </si>
  <si>
    <t xml:space="preserve">  41/18</t>
  </si>
  <si>
    <t xml:space="preserve">  54/27</t>
  </si>
  <si>
    <t xml:space="preserve">  58/26</t>
  </si>
  <si>
    <t xml:space="preserve">  60/11</t>
  </si>
  <si>
    <t xml:space="preserve">  57/11</t>
  </si>
  <si>
    <t xml:space="preserve">  33/4</t>
  </si>
  <si>
    <t xml:space="preserve"> 4.19,0</t>
  </si>
  <si>
    <t xml:space="preserve">  27/11</t>
  </si>
  <si>
    <t xml:space="preserve">  31/18</t>
  </si>
  <si>
    <t xml:space="preserve">  59/27</t>
  </si>
  <si>
    <t xml:space="preserve">  49/6</t>
  </si>
  <si>
    <t xml:space="preserve">  53/9</t>
  </si>
  <si>
    <t xml:space="preserve">  47/6</t>
  </si>
  <si>
    <t xml:space="preserve">  43/6</t>
  </si>
  <si>
    <t xml:space="preserve">  35/2</t>
  </si>
  <si>
    <t xml:space="preserve">  51/1</t>
  </si>
  <si>
    <t xml:space="preserve">  61/3</t>
  </si>
  <si>
    <t xml:space="preserve">  42/3</t>
  </si>
  <si>
    <t xml:space="preserve"> 3.55,8</t>
  </si>
  <si>
    <t xml:space="preserve"> 0.00,0</t>
  </si>
  <si>
    <t>37.44,5</t>
  </si>
  <si>
    <t>38.34,0</t>
  </si>
  <si>
    <t>+ 0.49,5</t>
  </si>
  <si>
    <t>39.04,6</t>
  </si>
  <si>
    <t>+ 1.20,1</t>
  </si>
  <si>
    <t>39.14,9</t>
  </si>
  <si>
    <t>+ 1.30,4</t>
  </si>
  <si>
    <t>39.24,4</t>
  </si>
  <si>
    <t>+ 1.39,9</t>
  </si>
  <si>
    <t xml:space="preserve">  6/6</t>
  </si>
  <si>
    <t>40.19,2</t>
  </si>
  <si>
    <t>+ 2.34,7</t>
  </si>
  <si>
    <t xml:space="preserve">  7/1</t>
  </si>
  <si>
    <t>40.39,1</t>
  </si>
  <si>
    <t>+ 2.54,6</t>
  </si>
  <si>
    <t xml:space="preserve">  8/2</t>
  </si>
  <si>
    <t>40.53,1</t>
  </si>
  <si>
    <t>+ 3.08,6</t>
  </si>
  <si>
    <t xml:space="preserve">  9/3</t>
  </si>
  <si>
    <t>41.01,1</t>
  </si>
  <si>
    <t>+ 3.16,6</t>
  </si>
  <si>
    <t xml:space="preserve"> 10/4</t>
  </si>
  <si>
    <t>41.02,2</t>
  </si>
  <si>
    <t>+ 3.17,7</t>
  </si>
  <si>
    <t>41.07,1</t>
  </si>
  <si>
    <t>+ 3.22,6</t>
  </si>
  <si>
    <t>41.07,3</t>
  </si>
  <si>
    <t>+ 3.22,8</t>
  </si>
  <si>
    <t xml:space="preserve"> 13/1</t>
  </si>
  <si>
    <t>41.28,5</t>
  </si>
  <si>
    <t>+ 3.44,0</t>
  </si>
  <si>
    <t xml:space="preserve"> 14/7</t>
  </si>
  <si>
    <t>41.33,5</t>
  </si>
  <si>
    <t xml:space="preserve">  29/17</t>
  </si>
  <si>
    <t>+ 3.49,0</t>
  </si>
  <si>
    <t xml:space="preserve"> 15/8</t>
  </si>
  <si>
    <t>41.37,8</t>
  </si>
  <si>
    <t>+ 3.53,3</t>
  </si>
  <si>
    <t xml:space="preserve"> 16/9</t>
  </si>
  <si>
    <t>41.40,0</t>
  </si>
  <si>
    <t>+ 3.55,5</t>
  </si>
  <si>
    <t xml:space="preserve"> 17/10</t>
  </si>
  <si>
    <t>41.51,8</t>
  </si>
  <si>
    <t xml:space="preserve">  35/20</t>
  </si>
  <si>
    <t>+ 4.07,3</t>
  </si>
  <si>
    <t xml:space="preserve"> 18/11</t>
  </si>
  <si>
    <t>41.54,3</t>
  </si>
  <si>
    <t xml:space="preserve">  23/13</t>
  </si>
  <si>
    <t>+ 4.09,8</t>
  </si>
  <si>
    <t xml:space="preserve"> 19/2</t>
  </si>
  <si>
    <t>42.08,6</t>
  </si>
  <si>
    <t>+ 4.24,1</t>
  </si>
  <si>
    <t xml:space="preserve"> 20/3</t>
  </si>
  <si>
    <t>42.11,7</t>
  </si>
  <si>
    <t>+ 4.27,2</t>
  </si>
  <si>
    <t xml:space="preserve"> 21/7</t>
  </si>
  <si>
    <t>42.13,2</t>
  </si>
  <si>
    <t xml:space="preserve">  31/9</t>
  </si>
  <si>
    <t>+ 4.28,7</t>
  </si>
  <si>
    <t xml:space="preserve"> 22/1</t>
  </si>
  <si>
    <t>42.14,9</t>
  </si>
  <si>
    <t>+ 4.30,4</t>
  </si>
  <si>
    <t xml:space="preserve"> 23/1</t>
  </si>
  <si>
    <t>42.28,9</t>
  </si>
  <si>
    <t>+ 4.44,4</t>
  </si>
  <si>
    <t xml:space="preserve"> 24/12</t>
  </si>
  <si>
    <t>42.37,1</t>
  </si>
  <si>
    <t>+ 4.52,6</t>
  </si>
  <si>
    <t xml:space="preserve"> 25/2</t>
  </si>
  <si>
    <t>42.40,9</t>
  </si>
  <si>
    <t xml:space="preserve">  33/1</t>
  </si>
  <si>
    <t>+ 4.56,4</t>
  </si>
  <si>
    <t>42.44,5</t>
  </si>
  <si>
    <t>+ 5.00,0</t>
  </si>
  <si>
    <t xml:space="preserve"> 27/3</t>
  </si>
  <si>
    <t>42.52,2</t>
  </si>
  <si>
    <t>+ 5.07,7</t>
  </si>
  <si>
    <t>42.56,1</t>
  </si>
  <si>
    <t xml:space="preserve">  40/5</t>
  </si>
  <si>
    <t>+ 5.11,6</t>
  </si>
  <si>
    <t xml:space="preserve"> 29/5</t>
  </si>
  <si>
    <t>42.58,6</t>
  </si>
  <si>
    <t>+ 5.14,1</t>
  </si>
  <si>
    <t xml:space="preserve"> 30/2</t>
  </si>
  <si>
    <t>43.03,3</t>
  </si>
  <si>
    <t>+ 5.18,8</t>
  </si>
  <si>
    <t xml:space="preserve"> 31/4</t>
  </si>
  <si>
    <t>43.11,5</t>
  </si>
  <si>
    <t>+ 5.27,0</t>
  </si>
  <si>
    <t>43.16,5</t>
  </si>
  <si>
    <t xml:space="preserve">  33/19</t>
  </si>
  <si>
    <t>+ 5.32,0</t>
  </si>
  <si>
    <t xml:space="preserve"> 33/14</t>
  </si>
  <si>
    <t>43.19,4</t>
  </si>
  <si>
    <t xml:space="preserve">  43/24</t>
  </si>
  <si>
    <t>+ 5.34,9</t>
  </si>
  <si>
    <t xml:space="preserve"> 34/3</t>
  </si>
  <si>
    <t>43.21,5</t>
  </si>
  <si>
    <t>+ 5.37,0</t>
  </si>
  <si>
    <t xml:space="preserve"> 35/15</t>
  </si>
  <si>
    <t>43.24,4</t>
  </si>
  <si>
    <t xml:space="preserve">  32/18</t>
  </si>
  <si>
    <t>+ 5.39,9</t>
  </si>
  <si>
    <t xml:space="preserve"> 36/16</t>
  </si>
  <si>
    <t>43.31,0</t>
  </si>
  <si>
    <t xml:space="preserve">  39/22</t>
  </si>
  <si>
    <t>+ 5.46,5</t>
  </si>
  <si>
    <t xml:space="preserve"> 37/6</t>
  </si>
  <si>
    <t>43.37,5</t>
  </si>
  <si>
    <t>+ 5.53,0</t>
  </si>
  <si>
    <t xml:space="preserve"> 38/17</t>
  </si>
  <si>
    <t>44.03,6</t>
  </si>
  <si>
    <t>+ 6.19,1</t>
  </si>
  <si>
    <t xml:space="preserve"> 39/18</t>
  </si>
  <si>
    <t>44.05,1</t>
  </si>
  <si>
    <t xml:space="preserve">  28/16</t>
  </si>
  <si>
    <t>+ 6.20,6</t>
  </si>
  <si>
    <t xml:space="preserve"> 40/19</t>
  </si>
  <si>
    <t>44.09,5</t>
  </si>
  <si>
    <t>+ 6.25,0</t>
  </si>
  <si>
    <t>44.17,7</t>
  </si>
  <si>
    <t>+ 6.33,2</t>
  </si>
  <si>
    <t xml:space="preserve"> 42/5</t>
  </si>
  <si>
    <t>44.21,2</t>
  </si>
  <si>
    <t>+ 6.36,7</t>
  </si>
  <si>
    <t xml:space="preserve"> 43/20</t>
  </si>
  <si>
    <t>44.22,9</t>
  </si>
  <si>
    <t xml:space="preserve">  53/26</t>
  </si>
  <si>
    <t>+ 6.38,4</t>
  </si>
  <si>
    <t xml:space="preserve"> 44/8</t>
  </si>
  <si>
    <t>44.31,2</t>
  </si>
  <si>
    <t xml:space="preserve">  47/9</t>
  </si>
  <si>
    <t>+ 6.46,7</t>
  </si>
  <si>
    <t xml:space="preserve"> 45/6</t>
  </si>
  <si>
    <t>45.04,5</t>
  </si>
  <si>
    <t xml:space="preserve">  51/5</t>
  </si>
  <si>
    <t>+ 7.20,0</t>
  </si>
  <si>
    <t>45.15,5</t>
  </si>
  <si>
    <t xml:space="preserve"> 47/21</t>
  </si>
  <si>
    <t>45.16,0</t>
  </si>
  <si>
    <t xml:space="preserve">  60/27</t>
  </si>
  <si>
    <t>+ 7.31,5</t>
  </si>
  <si>
    <t xml:space="preserve"> 48/2</t>
  </si>
  <si>
    <t>45.19,3</t>
  </si>
  <si>
    <t xml:space="preserve">  80/2</t>
  </si>
  <si>
    <t>+ 7.34,8</t>
  </si>
  <si>
    <t xml:space="preserve"> 49/2</t>
  </si>
  <si>
    <t>45.59,5</t>
  </si>
  <si>
    <t>+ 8.15,0</t>
  </si>
  <si>
    <t xml:space="preserve"> 50/4</t>
  </si>
  <si>
    <t>46.00,6</t>
  </si>
  <si>
    <t>+ 8.16,1</t>
  </si>
  <si>
    <t xml:space="preserve"> 51/1</t>
  </si>
  <si>
    <t>46.01,3</t>
  </si>
  <si>
    <t>+ 8.16,8</t>
  </si>
  <si>
    <t>46.04,3</t>
  </si>
  <si>
    <t xml:space="preserve">  75/30</t>
  </si>
  <si>
    <t>+ 8.19,8</t>
  </si>
  <si>
    <t>46.08,3</t>
  </si>
  <si>
    <t xml:space="preserve">  69/14</t>
  </si>
  <si>
    <t>+ 8.23,8</t>
  </si>
  <si>
    <t xml:space="preserve"> 54/10</t>
  </si>
  <si>
    <t>46.18,7</t>
  </si>
  <si>
    <t>+ 8.34,2</t>
  </si>
  <si>
    <t xml:space="preserve"> 55/3</t>
  </si>
  <si>
    <t>46.24,0</t>
  </si>
  <si>
    <t>+ 8.39,5</t>
  </si>
  <si>
    <t>46.38,5</t>
  </si>
  <si>
    <t>+ 8.54,0</t>
  </si>
  <si>
    <t xml:space="preserve">  74/15</t>
  </si>
  <si>
    <t>+ 9.07,0</t>
  </si>
  <si>
    <t xml:space="preserve"> 58/2</t>
  </si>
  <si>
    <t>47.07,6</t>
  </si>
  <si>
    <t>+ 9.23,1</t>
  </si>
  <si>
    <t xml:space="preserve"> 59/1</t>
  </si>
  <si>
    <t>47.21,4</t>
  </si>
  <si>
    <t>+ 9.36,9</t>
  </si>
  <si>
    <t xml:space="preserve"> 60/5</t>
  </si>
  <si>
    <t xml:space="preserve"> 3.53,3</t>
  </si>
  <si>
    <t>47.56,6</t>
  </si>
  <si>
    <t>+10.12,1</t>
  </si>
  <si>
    <t>48.11,0</t>
  </si>
  <si>
    <t>+10.26,5</t>
  </si>
  <si>
    <t>48.13,1</t>
  </si>
  <si>
    <t>+10.28,6</t>
  </si>
  <si>
    <t>48.18,6</t>
  </si>
  <si>
    <t>+10.34,1</t>
  </si>
  <si>
    <t>49.02,8</t>
  </si>
  <si>
    <t>+11.18,3</t>
  </si>
  <si>
    <t>49.13,2</t>
  </si>
  <si>
    <t>+11.28,7</t>
  </si>
  <si>
    <t>49.45,2</t>
  </si>
  <si>
    <t>+12.00,7</t>
  </si>
  <si>
    <t>50.49,3</t>
  </si>
  <si>
    <t>+13.04,8</t>
  </si>
  <si>
    <t xml:space="preserve"> 68/3</t>
  </si>
  <si>
    <t>51.03,2</t>
  </si>
  <si>
    <t>+13.18,7</t>
  </si>
  <si>
    <t xml:space="preserve"> 69/4</t>
  </si>
  <si>
    <t>51.03,8</t>
  </si>
  <si>
    <t>+13.19,3</t>
  </si>
  <si>
    <t xml:space="preserve"> 70/6</t>
  </si>
  <si>
    <t>51.07,8</t>
  </si>
  <si>
    <t xml:space="preserve">  78/5</t>
  </si>
  <si>
    <t>+13.23,3</t>
  </si>
  <si>
    <t xml:space="preserve"> 71/7</t>
  </si>
  <si>
    <t>52.06,2</t>
  </si>
  <si>
    <t>+14.21,7</t>
  </si>
  <si>
    <t>52.12,2</t>
  </si>
  <si>
    <t>+14.27,7</t>
  </si>
  <si>
    <t>56.21,0</t>
  </si>
  <si>
    <t>+18.36,5</t>
  </si>
  <si>
    <t>56.28,8</t>
  </si>
  <si>
    <t xml:space="preserve">  52/1</t>
  </si>
  <si>
    <t>+18.44,3</t>
  </si>
  <si>
    <t xml:space="preserve">  63/28</t>
  </si>
  <si>
    <t xml:space="preserve">  40/23</t>
  </si>
  <si>
    <t xml:space="preserve">  36/21</t>
  </si>
  <si>
    <t xml:space="preserve">  43/7</t>
  </si>
  <si>
    <t xml:space="preserve">  72/3</t>
  </si>
  <si>
    <t xml:space="preserve">  96</t>
  </si>
  <si>
    <t>+ 0.14,0</t>
  </si>
  <si>
    <t>+ 0.22,0</t>
  </si>
  <si>
    <t>+ 0.40,1</t>
  </si>
  <si>
    <t>+ 0.43,2</t>
  </si>
  <si>
    <t>+ 2.23,8</t>
  </si>
  <si>
    <t>+ 9.07,4</t>
  </si>
  <si>
    <t>+ 0.26,0</t>
  </si>
  <si>
    <t>+ 0.37,3</t>
  </si>
  <si>
    <t>+ 3.30,6</t>
  </si>
  <si>
    <t>+ 3.55,1</t>
  </si>
  <si>
    <t>+ 0.18,8</t>
  </si>
  <si>
    <t>+ 0.37,0</t>
  </si>
  <si>
    <t>+ 0.03,8</t>
  </si>
  <si>
    <t xml:space="preserve">  89</t>
  </si>
  <si>
    <t>+ 5.47,7</t>
  </si>
  <si>
    <t>+ 1.06,3</t>
  </si>
  <si>
    <t>+10.19,7</t>
  </si>
  <si>
    <t>Avg.speed of winner  70.81 km/h</t>
  </si>
  <si>
    <t xml:space="preserve">  66.45 km/h</t>
  </si>
  <si>
    <t>Total 44.54 km</t>
  </si>
  <si>
    <t xml:space="preserve"> 6.05,3</t>
  </si>
  <si>
    <t xml:space="preserve">  30/3</t>
  </si>
  <si>
    <t xml:space="preserve">  68/4</t>
  </si>
  <si>
    <t xml:space="preserve">  55/4</t>
  </si>
  <si>
    <t xml:space="preserve">  29/2</t>
  </si>
  <si>
    <t xml:space="preserve">  44/21</t>
  </si>
  <si>
    <t xml:space="preserve">  41/22</t>
  </si>
  <si>
    <t xml:space="preserve">  73/29</t>
  </si>
  <si>
    <t xml:space="preserve">  75/7</t>
  </si>
  <si>
    <t xml:space="preserve">  57/4</t>
  </si>
  <si>
    <t xml:space="preserve">  48/4</t>
  </si>
  <si>
    <t xml:space="preserve">  48/5</t>
  </si>
  <si>
    <t xml:space="preserve">  66/28</t>
  </si>
  <si>
    <t xml:space="preserve">  63/25</t>
  </si>
  <si>
    <t xml:space="preserve"> 4.16,9</t>
  </si>
  <si>
    <t xml:space="preserve"> 5.58,8</t>
  </si>
  <si>
    <t xml:space="preserve">  81/30</t>
  </si>
  <si>
    <t xml:space="preserve">  59/26</t>
  </si>
  <si>
    <t xml:space="preserve">  36/17</t>
  </si>
  <si>
    <t xml:space="preserve">  73/1</t>
  </si>
  <si>
    <t xml:space="preserve">  59/2</t>
  </si>
  <si>
    <t xml:space="preserve"> 6.15,1</t>
  </si>
  <si>
    <t xml:space="preserve">  63/27</t>
  </si>
  <si>
    <t xml:space="preserve">  61/29</t>
  </si>
  <si>
    <t xml:space="preserve">  45/24</t>
  </si>
  <si>
    <t xml:space="preserve">  55/23</t>
  </si>
  <si>
    <t xml:space="preserve">  85/18</t>
  </si>
  <si>
    <t xml:space="preserve">  62/12</t>
  </si>
  <si>
    <t xml:space="preserve">  56/8</t>
  </si>
  <si>
    <t xml:space="preserve"> 6.08,9</t>
  </si>
  <si>
    <t xml:space="preserve"> 4.17,3</t>
  </si>
  <si>
    <t xml:space="preserve">  62/28</t>
  </si>
  <si>
    <t xml:space="preserve">  53/27</t>
  </si>
  <si>
    <t xml:space="preserve"> 4.13,2</t>
  </si>
  <si>
    <t xml:space="preserve"> 6.11,2</t>
  </si>
  <si>
    <t xml:space="preserve"> 4.14,1</t>
  </si>
  <si>
    <t xml:space="preserve">  75/17</t>
  </si>
  <si>
    <t xml:space="preserve">  60/10</t>
  </si>
  <si>
    <t xml:space="preserve">  50/8</t>
  </si>
  <si>
    <t xml:space="preserve">  56/9</t>
  </si>
  <si>
    <t xml:space="preserve">  79/2</t>
  </si>
  <si>
    <t xml:space="preserve">  56/1</t>
  </si>
  <si>
    <t xml:space="preserve">  71/13</t>
  </si>
  <si>
    <t xml:space="preserve"> 104/21</t>
  </si>
  <si>
    <t xml:space="preserve">  57/9</t>
  </si>
  <si>
    <t xml:space="preserve">  54/3</t>
  </si>
  <si>
    <t xml:space="preserve">  70/4</t>
  </si>
  <si>
    <t xml:space="preserve"> 6.14,2</t>
  </si>
  <si>
    <t xml:space="preserve">  80/3</t>
  </si>
  <si>
    <t xml:space="preserve">  83/1</t>
  </si>
  <si>
    <t xml:space="preserve">  54/1</t>
  </si>
  <si>
    <t xml:space="preserve">  77/2</t>
  </si>
  <si>
    <t xml:space="preserve">  85/2</t>
  </si>
  <si>
    <t xml:space="preserve">  66/1</t>
  </si>
  <si>
    <t xml:space="preserve">  63/2</t>
  </si>
  <si>
    <t xml:space="preserve">  91/4</t>
  </si>
  <si>
    <t xml:space="preserve">  78/4</t>
  </si>
  <si>
    <t xml:space="preserve">  52/2</t>
  </si>
  <si>
    <t xml:space="preserve">  70/1</t>
  </si>
  <si>
    <t xml:space="preserve">  86/4</t>
  </si>
  <si>
    <t xml:space="preserve">  91/5</t>
  </si>
  <si>
    <t xml:space="preserve">  67/3</t>
  </si>
  <si>
    <t xml:space="preserve"> 4.19,8</t>
  </si>
  <si>
    <t xml:space="preserve"> 6.18,3</t>
  </si>
  <si>
    <t xml:space="preserve">  84/31</t>
  </si>
  <si>
    <t xml:space="preserve">  94/31</t>
  </si>
  <si>
    <t xml:space="preserve">  76/31</t>
  </si>
  <si>
    <t xml:space="preserve">  69/30</t>
  </si>
  <si>
    <t xml:space="preserve">  56/24</t>
  </si>
  <si>
    <t xml:space="preserve"> 6.25,4</t>
  </si>
  <si>
    <t xml:space="preserve">  79/15</t>
  </si>
  <si>
    <t xml:space="preserve">  84/18</t>
  </si>
  <si>
    <t xml:space="preserve">  80/16</t>
  </si>
  <si>
    <t xml:space="preserve">  64/11</t>
  </si>
  <si>
    <t xml:space="preserve"> 4.29,0</t>
  </si>
  <si>
    <t xml:space="preserve"> 6.27,3</t>
  </si>
  <si>
    <t xml:space="preserve">  87/19</t>
  </si>
  <si>
    <t xml:space="preserve">  74/13</t>
  </si>
  <si>
    <t xml:space="preserve">  66/12</t>
  </si>
  <si>
    <t xml:space="preserve"> 4.16,5</t>
  </si>
  <si>
    <t xml:space="preserve"> 6.23,4</t>
  </si>
  <si>
    <t xml:space="preserve"> 4.18,3</t>
  </si>
  <si>
    <t xml:space="preserve">  90/20</t>
  </si>
  <si>
    <t xml:space="preserve">  89/20</t>
  </si>
  <si>
    <t xml:space="preserve">  85/17</t>
  </si>
  <si>
    <t xml:space="preserve">  65/12</t>
  </si>
  <si>
    <t xml:space="preserve">  62/10</t>
  </si>
  <si>
    <t xml:space="preserve"> 101/6</t>
  </si>
  <si>
    <t xml:space="preserve">  81/3</t>
  </si>
  <si>
    <t xml:space="preserve">  76/4</t>
  </si>
  <si>
    <t xml:space="preserve">  97/5</t>
  </si>
  <si>
    <t xml:space="preserve">  93/6</t>
  </si>
  <si>
    <t xml:space="preserve"> 4.31,1</t>
  </si>
  <si>
    <t xml:space="preserve"> 6.45,9</t>
  </si>
  <si>
    <t xml:space="preserve"> 4.26,0</t>
  </si>
  <si>
    <t xml:space="preserve"> 106/9</t>
  </si>
  <si>
    <t xml:space="preserve">  87/7</t>
  </si>
  <si>
    <t xml:space="preserve">  75/5</t>
  </si>
  <si>
    <t xml:space="preserve"> 5.01,8</t>
  </si>
  <si>
    <t xml:space="preserve"> 7.13,0</t>
  </si>
  <si>
    <t xml:space="preserve">  72/7</t>
  </si>
  <si>
    <t xml:space="preserve">  81/6</t>
  </si>
  <si>
    <t xml:space="preserve">  89/4</t>
  </si>
  <si>
    <t xml:space="preserve">  88/3</t>
  </si>
  <si>
    <t xml:space="preserve">  86/3</t>
  </si>
  <si>
    <t xml:space="preserve"> 6.26,1</t>
  </si>
  <si>
    <t xml:space="preserve"> 4.21,0</t>
  </si>
  <si>
    <t xml:space="preserve"> 114/34</t>
  </si>
  <si>
    <t xml:space="preserve"> 103/33</t>
  </si>
  <si>
    <t xml:space="preserve">  71/30</t>
  </si>
  <si>
    <t xml:space="preserve">  65/28</t>
  </si>
  <si>
    <t xml:space="preserve"> 7.02,7</t>
  </si>
  <si>
    <t xml:space="preserve"> 4.38,8</t>
  </si>
  <si>
    <t xml:space="preserve">  73/5</t>
  </si>
  <si>
    <t xml:space="preserve">  78/7</t>
  </si>
  <si>
    <t xml:space="preserve">  82/8</t>
  </si>
  <si>
    <t xml:space="preserve">  77/7</t>
  </si>
  <si>
    <t xml:space="preserve"> 107/8</t>
  </si>
  <si>
    <t xml:space="preserve"> 102/8</t>
  </si>
  <si>
    <t xml:space="preserve">  71/7</t>
  </si>
  <si>
    <t xml:space="preserve"> 4.36,5</t>
  </si>
  <si>
    <t xml:space="preserve"> 6.44,9</t>
  </si>
  <si>
    <t xml:space="preserve"> 4.45,3</t>
  </si>
  <si>
    <t xml:space="preserve">  89/8</t>
  </si>
  <si>
    <t xml:space="preserve">  88/8</t>
  </si>
  <si>
    <t xml:space="preserve">  80/8</t>
  </si>
  <si>
    <t xml:space="preserve"> 4.34,5</t>
  </si>
  <si>
    <t xml:space="preserve"> 6.47,0</t>
  </si>
  <si>
    <t xml:space="preserve"> 4.28,7</t>
  </si>
  <si>
    <t xml:space="preserve">  77/6</t>
  </si>
  <si>
    <t xml:space="preserve">  72/6</t>
  </si>
  <si>
    <t xml:space="preserve"> 4.36,2</t>
  </si>
  <si>
    <t xml:space="preserve"> 6.50,9</t>
  </si>
  <si>
    <t xml:space="preserve"> 4.31,3</t>
  </si>
  <si>
    <t xml:space="preserve"> 110/7</t>
  </si>
  <si>
    <t xml:space="preserve"> 108/7</t>
  </si>
  <si>
    <t xml:space="preserve"> 6.41,9</t>
  </si>
  <si>
    <t xml:space="preserve"> 102/22</t>
  </si>
  <si>
    <t xml:space="preserve"> 105/22</t>
  </si>
  <si>
    <t xml:space="preserve">  90/18</t>
  </si>
  <si>
    <t xml:space="preserve">  94/18</t>
  </si>
  <si>
    <t xml:space="preserve">  81/14</t>
  </si>
  <si>
    <t xml:space="preserve">  72/13</t>
  </si>
  <si>
    <t xml:space="preserve"> 111/8</t>
  </si>
  <si>
    <t xml:space="preserve"> 101/7</t>
  </si>
  <si>
    <t xml:space="preserve">  84/6</t>
  </si>
  <si>
    <t xml:space="preserve"> 4.44,5</t>
  </si>
  <si>
    <t xml:space="preserve"> 6.58,5</t>
  </si>
  <si>
    <t xml:space="preserve"> 4.53,3</t>
  </si>
  <si>
    <t xml:space="preserve"> 104/5</t>
  </si>
  <si>
    <t xml:space="preserve"> 106/4</t>
  </si>
  <si>
    <t xml:space="preserve">  92/3</t>
  </si>
  <si>
    <t xml:space="preserve">  95/4</t>
  </si>
  <si>
    <t xml:space="preserve">  82/3</t>
  </si>
  <si>
    <t xml:space="preserve"> 112/9</t>
  </si>
  <si>
    <t xml:space="preserve">  92/7</t>
  </si>
  <si>
    <t xml:space="preserve"> 109/7</t>
  </si>
  <si>
    <t xml:space="preserve"> 109/9</t>
  </si>
  <si>
    <t xml:space="preserve">  94/6</t>
  </si>
  <si>
    <t xml:space="preserve"> 7.05,8</t>
  </si>
  <si>
    <t xml:space="preserve"> 4.44,4</t>
  </si>
  <si>
    <t xml:space="preserve">  98/4</t>
  </si>
  <si>
    <t xml:space="preserve">  99/3</t>
  </si>
  <si>
    <t xml:space="preserve">  93/4</t>
  </si>
  <si>
    <t xml:space="preserve">  91/3</t>
  </si>
  <si>
    <t xml:space="preserve">  83/4</t>
  </si>
  <si>
    <t xml:space="preserve"> 4.54,6</t>
  </si>
  <si>
    <t xml:space="preserve"> 7.13,4</t>
  </si>
  <si>
    <t xml:space="preserve"> 4.45,8</t>
  </si>
  <si>
    <t xml:space="preserve"> 116/23</t>
  </si>
  <si>
    <t xml:space="preserve"> 111/23</t>
  </si>
  <si>
    <t xml:space="preserve">  93/17</t>
  </si>
  <si>
    <t xml:space="preserve">  85/15</t>
  </si>
  <si>
    <t xml:space="preserve">  87/15</t>
  </si>
  <si>
    <t xml:space="preserve"> 5.45,4</t>
  </si>
  <si>
    <t>15.52,3</t>
  </si>
  <si>
    <t xml:space="preserve">  35/17</t>
  </si>
  <si>
    <t xml:space="preserve">  83/27</t>
  </si>
  <si>
    <t xml:space="preserve"> 4.12,7</t>
  </si>
  <si>
    <t xml:space="preserve"> 6.05,9</t>
  </si>
  <si>
    <t xml:space="preserve">  67/6</t>
  </si>
  <si>
    <t xml:space="preserve"> 113/7</t>
  </si>
  <si>
    <t xml:space="preserve"> 5.43,0</t>
  </si>
  <si>
    <t xml:space="preserve">   8/2</t>
  </si>
  <si>
    <t xml:space="preserve">  25/14</t>
  </si>
  <si>
    <t xml:space="preserve"> 5.45,6</t>
  </si>
  <si>
    <t xml:space="preserve"> 6.43,8</t>
  </si>
  <si>
    <t xml:space="preserve"> 4.18,1</t>
  </si>
  <si>
    <t xml:space="preserve"> 7.02,4</t>
  </si>
  <si>
    <t xml:space="preserve">  74/5</t>
  </si>
  <si>
    <t xml:space="preserve">  40/19</t>
  </si>
  <si>
    <t xml:space="preserve">  31/15</t>
  </si>
  <si>
    <t xml:space="preserve">  26/3</t>
  </si>
  <si>
    <t xml:space="preserve">  53/8</t>
  </si>
  <si>
    <t xml:space="preserve">  42/7</t>
  </si>
  <si>
    <t xml:space="preserve">  67/14</t>
  </si>
  <si>
    <t xml:space="preserve">  49/9</t>
  </si>
  <si>
    <t xml:space="preserve">  42/4</t>
  </si>
  <si>
    <t xml:space="preserve">  43/5</t>
  </si>
  <si>
    <t xml:space="preserve"> 3.57,6</t>
  </si>
  <si>
    <t xml:space="preserve"> 105/6</t>
  </si>
  <si>
    <t xml:space="preserve">  59/3</t>
  </si>
  <si>
    <t xml:space="preserve">  99/5</t>
  </si>
  <si>
    <t xml:space="preserve"> 4.06,1</t>
  </si>
  <si>
    <t xml:space="preserve"> 6.27,5</t>
  </si>
  <si>
    <t xml:space="preserve">  76/14</t>
  </si>
  <si>
    <t xml:space="preserve">  72/16</t>
  </si>
  <si>
    <t xml:space="preserve">  96/19</t>
  </si>
  <si>
    <t xml:space="preserve"> 3.39,5</t>
  </si>
  <si>
    <t xml:space="preserve">  17/4</t>
  </si>
  <si>
    <t xml:space="preserve"> 5.29,1</t>
  </si>
  <si>
    <t xml:space="preserve"> 115/11</t>
  </si>
  <si>
    <t xml:space="preserve"> 112/11</t>
  </si>
  <si>
    <t xml:space="preserve"> 3.33,1</t>
  </si>
  <si>
    <t xml:space="preserve"> 3.09,2</t>
  </si>
  <si>
    <t xml:space="preserve">  14/3</t>
  </si>
  <si>
    <t xml:space="preserve">  30/4</t>
  </si>
  <si>
    <t xml:space="preserve">  42/6</t>
  </si>
  <si>
    <t xml:space="preserve">  71/29</t>
  </si>
  <si>
    <t xml:space="preserve">  47/21</t>
  </si>
  <si>
    <t xml:space="preserve">  63/12</t>
  </si>
  <si>
    <t xml:space="preserve">  47/11</t>
  </si>
  <si>
    <t xml:space="preserve"> 4.10,3</t>
  </si>
  <si>
    <t xml:space="preserve"> 3.24,5</t>
  </si>
  <si>
    <t xml:space="preserve">  48/8</t>
  </si>
  <si>
    <t xml:space="preserve"> 113/10</t>
  </si>
  <si>
    <t xml:space="preserve"> 110/10</t>
  </si>
  <si>
    <t xml:space="preserve"> 3.34,1</t>
  </si>
  <si>
    <t xml:space="preserve"> 3.13,9</t>
  </si>
  <si>
    <t xml:space="preserve"> 3.39,2</t>
  </si>
  <si>
    <t xml:space="preserve"> 3.19,1</t>
  </si>
  <si>
    <t xml:space="preserve">  12/2</t>
  </si>
  <si>
    <t xml:space="preserve"> 3.30,0</t>
  </si>
  <si>
    <t xml:space="preserve">  92/21</t>
  </si>
  <si>
    <t xml:space="preserve"> 3.33,8</t>
  </si>
  <si>
    <t xml:space="preserve">  77/3</t>
  </si>
  <si>
    <t xml:space="preserve"> 4.15,3</t>
  </si>
  <si>
    <t xml:space="preserve">  94/5</t>
  </si>
  <si>
    <t xml:space="preserve">  95/7</t>
  </si>
  <si>
    <t xml:space="preserve"> 3.51,2</t>
  </si>
  <si>
    <t xml:space="preserve"> 108/33</t>
  </si>
  <si>
    <t xml:space="preserve">  98/32</t>
  </si>
  <si>
    <t xml:space="preserve">  58/5</t>
  </si>
  <si>
    <t xml:space="preserve">  69/1</t>
  </si>
  <si>
    <t xml:space="preserve"> 4.27,2</t>
  </si>
  <si>
    <t xml:space="preserve"> 5.28,5</t>
  </si>
  <si>
    <t xml:space="preserve"> 117/12</t>
  </si>
  <si>
    <t xml:space="preserve"> 89</t>
  </si>
  <si>
    <t>3 min. hiljem</t>
  </si>
  <si>
    <t xml:space="preserve"> 91</t>
  </si>
  <si>
    <t xml:space="preserve"> 98</t>
  </si>
  <si>
    <t xml:space="preserve"> 99</t>
  </si>
  <si>
    <t>100</t>
  </si>
  <si>
    <t>103</t>
  </si>
  <si>
    <t>AKP2</t>
  </si>
  <si>
    <t xml:space="preserve">  43</t>
  </si>
  <si>
    <t xml:space="preserve">   9</t>
  </si>
  <si>
    <t>LK7F</t>
  </si>
  <si>
    <t>LK3S</t>
  </si>
  <si>
    <t>LK1F</t>
  </si>
  <si>
    <t xml:space="preserve">  95</t>
  </si>
  <si>
    <t xml:space="preserve">  69</t>
  </si>
  <si>
    <t xml:space="preserve">  24</t>
  </si>
  <si>
    <t xml:space="preserve">  12</t>
  </si>
  <si>
    <t xml:space="preserve">  42</t>
  </si>
  <si>
    <t xml:space="preserve">  93</t>
  </si>
  <si>
    <t xml:space="preserve">  57</t>
  </si>
  <si>
    <t xml:space="preserve">  26</t>
  </si>
  <si>
    <t xml:space="preserve">  72</t>
  </si>
  <si>
    <t xml:space="preserve">  25</t>
  </si>
  <si>
    <t xml:space="preserve">  75</t>
  </si>
  <si>
    <t xml:space="preserve"> 3.34,0</t>
  </si>
  <si>
    <t xml:space="preserve"> 5.19,7</t>
  </si>
  <si>
    <t xml:space="preserve">  13/1</t>
  </si>
  <si>
    <t xml:space="preserve"> 3.38,7</t>
  </si>
  <si>
    <t xml:space="preserve"> 5.33,5</t>
  </si>
  <si>
    <t xml:space="preserve"> 5.42,4</t>
  </si>
  <si>
    <t xml:space="preserve"> 3.40,1</t>
  </si>
  <si>
    <t xml:space="preserve"> 3.49,6</t>
  </si>
  <si>
    <t xml:space="preserve"> 5.26,8</t>
  </si>
  <si>
    <t xml:space="preserve">  13/8</t>
  </si>
  <si>
    <t xml:space="preserve">  5/5</t>
  </si>
  <si>
    <t xml:space="preserve"> 3.41,1</t>
  </si>
  <si>
    <t xml:space="preserve"> 5.25,2</t>
  </si>
  <si>
    <t xml:space="preserve"> 5.35,3</t>
  </si>
  <si>
    <t xml:space="preserve"> 5.30,0</t>
  </si>
  <si>
    <t xml:space="preserve"> 5.42,7</t>
  </si>
  <si>
    <t xml:space="preserve"> 5.43,8</t>
  </si>
  <si>
    <t xml:space="preserve"> 3.51,9</t>
  </si>
  <si>
    <t xml:space="preserve"> 5.50,0</t>
  </si>
  <si>
    <t xml:space="preserve"> 3.59,6</t>
  </si>
  <si>
    <t xml:space="preserve"> 5.41,8</t>
  </si>
  <si>
    <t xml:space="preserve"> 3.40,2</t>
  </si>
  <si>
    <t xml:space="preserve"> 5.41,1</t>
  </si>
  <si>
    <t xml:space="preserve"> 4.00,3</t>
  </si>
  <si>
    <t xml:space="preserve">  19/8</t>
  </si>
  <si>
    <t xml:space="preserve"> 5.48,9</t>
  </si>
  <si>
    <t xml:space="preserve"> 4.03,9</t>
  </si>
  <si>
    <t xml:space="preserve"> 4.02,6</t>
  </si>
  <si>
    <t xml:space="preserve"> 6.02,9</t>
  </si>
  <si>
    <t xml:space="preserve">  32/4</t>
  </si>
  <si>
    <t xml:space="preserve"> 5.57,8</t>
  </si>
  <si>
    <t xml:space="preserve"> 3.56,7</t>
  </si>
  <si>
    <t xml:space="preserve">  28/3</t>
  </si>
  <si>
    <t xml:space="preserve"> 4.01,7</t>
  </si>
  <si>
    <t xml:space="preserve">   6/1</t>
  </si>
  <si>
    <t xml:space="preserve"> 5.45,7</t>
  </si>
  <si>
    <t xml:space="preserve"> 4.01,0</t>
  </si>
  <si>
    <t xml:space="preserve"> 3.51,0</t>
  </si>
  <si>
    <t xml:space="preserve"> 5.49,4</t>
  </si>
  <si>
    <t xml:space="preserve"> 3.56,9</t>
  </si>
  <si>
    <t xml:space="preserve"> 4.04,9</t>
  </si>
  <si>
    <t xml:space="preserve"> 5.54,6</t>
  </si>
  <si>
    <t xml:space="preserve"> 3.59,3</t>
  </si>
  <si>
    <t xml:space="preserve">  34/3</t>
  </si>
  <si>
    <t xml:space="preserve"> 5.51,8</t>
  </si>
  <si>
    <t xml:space="preserve"> 4.01,4</t>
  </si>
  <si>
    <t xml:space="preserve">  19/9</t>
  </si>
  <si>
    <t xml:space="preserve"> 4.09,7</t>
  </si>
  <si>
    <t xml:space="preserve"> 5.57,4</t>
  </si>
  <si>
    <t xml:space="preserve"> 3.56,0</t>
  </si>
  <si>
    <t xml:space="preserve">  39/6</t>
  </si>
  <si>
    <t xml:space="preserve"> 3.57,8</t>
  </si>
  <si>
    <t xml:space="preserve"> 5.53,2</t>
  </si>
  <si>
    <t xml:space="preserve"> 5.56,9</t>
  </si>
  <si>
    <t xml:space="preserve"> 5.53,8</t>
  </si>
  <si>
    <t xml:space="preserve"> 3.55,5</t>
  </si>
  <si>
    <t xml:space="preserve"> 3.56,8</t>
  </si>
  <si>
    <t xml:space="preserve">  20/2</t>
  </si>
  <si>
    <t xml:space="preserve"> 3.59,8</t>
  </si>
  <si>
    <t xml:space="preserve"> 6.03,3</t>
  </si>
  <si>
    <t xml:space="preserve"> 4.02,0</t>
  </si>
  <si>
    <t xml:space="preserve"> 5.55,8</t>
  </si>
  <si>
    <t xml:space="preserve"> 4.10,5</t>
  </si>
  <si>
    <t xml:space="preserve">  20/10</t>
  </si>
  <si>
    <t xml:space="preserve"> 5.59,9</t>
  </si>
  <si>
    <t xml:space="preserve"> 4.07,3</t>
  </si>
  <si>
    <t xml:space="preserve"> 6.11,8</t>
  </si>
  <si>
    <t xml:space="preserve"> 4.22,6</t>
  </si>
  <si>
    <t xml:space="preserve"> 4.02,7</t>
  </si>
  <si>
    <t xml:space="preserve"> 6.02,7</t>
  </si>
  <si>
    <t xml:space="preserve"> 3.55,7</t>
  </si>
  <si>
    <t xml:space="preserve">  22/1</t>
  </si>
  <si>
    <t xml:space="preserve"> 4.11,1</t>
  </si>
  <si>
    <t xml:space="preserve"> 6.21,3</t>
  </si>
  <si>
    <t xml:space="preserve"> 4.09,3</t>
  </si>
  <si>
    <t xml:space="preserve"> 5.58,2</t>
  </si>
  <si>
    <t xml:space="preserve"> 6.03,6</t>
  </si>
  <si>
    <t xml:space="preserve"> 4.14,4</t>
  </si>
  <si>
    <t xml:space="preserve"> 6.03,4</t>
  </si>
  <si>
    <t xml:space="preserve"> 4.05,3</t>
  </si>
  <si>
    <t xml:space="preserve">  44/3</t>
  </si>
  <si>
    <t xml:space="preserve"> 5.56,3</t>
  </si>
  <si>
    <t xml:space="preserve">  24/2</t>
  </si>
  <si>
    <t xml:space="preserve"> 6.42,1</t>
  </si>
  <si>
    <t xml:space="preserve">  36/4</t>
  </si>
  <si>
    <t xml:space="preserve"> 6.19,4</t>
  </si>
  <si>
    <t xml:space="preserve"> 4.10,8</t>
  </si>
  <si>
    <t xml:space="preserve">  29/13</t>
  </si>
  <si>
    <t xml:space="preserve"> 6.11,3</t>
  </si>
  <si>
    <t xml:space="preserve"> 4.17,1</t>
  </si>
  <si>
    <t xml:space="preserve">  47/2</t>
  </si>
  <si>
    <t xml:space="preserve"> 6.13,1</t>
  </si>
  <si>
    <t xml:space="preserve"> 4.08,7</t>
  </si>
  <si>
    <t xml:space="preserve"> 6.25,0</t>
  </si>
  <si>
    <t xml:space="preserve"> 4.06,8</t>
  </si>
  <si>
    <t xml:space="preserve">  35/1</t>
  </si>
  <si>
    <t xml:space="preserve"> 4.12,6</t>
  </si>
  <si>
    <t xml:space="preserve"> 6.04,5</t>
  </si>
  <si>
    <t xml:space="preserve"> 4.21,6</t>
  </si>
  <si>
    <t xml:space="preserve"> 4.25,1</t>
  </si>
  <si>
    <t xml:space="preserve"> 4.15,8</t>
  </si>
  <si>
    <t xml:space="preserve"> 6.21,8</t>
  </si>
  <si>
    <t xml:space="preserve"> 4.17,4</t>
  </si>
  <si>
    <t xml:space="preserve">  45/1</t>
  </si>
  <si>
    <t xml:space="preserve">  43/1</t>
  </si>
  <si>
    <t xml:space="preserve"> 4.27,7</t>
  </si>
  <si>
    <t xml:space="preserve"> 4.12,0</t>
  </si>
  <si>
    <t xml:space="preserve">  49/2</t>
  </si>
  <si>
    <t xml:space="preserve"> 4.17,7</t>
  </si>
  <si>
    <t xml:space="preserve"> 4.29,7</t>
  </si>
  <si>
    <t xml:space="preserve"> 4.31,6</t>
  </si>
  <si>
    <t xml:space="preserve"> 4.12,9</t>
  </si>
  <si>
    <t xml:space="preserve"> 6.34,1</t>
  </si>
  <si>
    <t xml:space="preserve"> 4.26,5</t>
  </si>
  <si>
    <t xml:space="preserve"> 6.36,3</t>
  </si>
  <si>
    <t xml:space="preserve"> 4.16,3</t>
  </si>
  <si>
    <t xml:space="preserve"> 4.51,1</t>
  </si>
  <si>
    <t xml:space="preserve"> 7.11,7</t>
  </si>
  <si>
    <t xml:space="preserve"> 4.29,5</t>
  </si>
  <si>
    <t xml:space="preserve">  53/6</t>
  </si>
  <si>
    <t xml:space="preserve">  52/6</t>
  </si>
  <si>
    <t xml:space="preserve"> 4.55,2</t>
  </si>
  <si>
    <t xml:space="preserve"> 6.55,5</t>
  </si>
  <si>
    <t xml:space="preserve"> 4.28,5</t>
  </si>
  <si>
    <t xml:space="preserve"> 4.54,8</t>
  </si>
  <si>
    <t xml:space="preserve"> 7.12,8</t>
  </si>
  <si>
    <t xml:space="preserve"> 4.42,0</t>
  </si>
  <si>
    <t xml:space="preserve">  55</t>
  </si>
  <si>
    <t xml:space="preserve">  56</t>
  </si>
  <si>
    <t xml:space="preserve">  62</t>
  </si>
  <si>
    <t>121</t>
  </si>
  <si>
    <t>AKP10</t>
  </si>
  <si>
    <t>14 min. hiljem</t>
  </si>
  <si>
    <t xml:space="preserve"> 2.20</t>
  </si>
  <si>
    <t xml:space="preserve"> 3.00</t>
  </si>
  <si>
    <t xml:space="preserve">  41/17</t>
  </si>
  <si>
    <t xml:space="preserve">  28/13</t>
  </si>
  <si>
    <t xml:space="preserve">  52/8</t>
  </si>
  <si>
    <t xml:space="preserve">  36/7</t>
  </si>
  <si>
    <t xml:space="preserve"> 28/4</t>
  </si>
  <si>
    <t xml:space="preserve">  34/6</t>
  </si>
  <si>
    <t xml:space="preserve">  38/2</t>
  </si>
  <si>
    <t xml:space="preserve"> 32/13</t>
  </si>
  <si>
    <t xml:space="preserve">  33/14</t>
  </si>
  <si>
    <t xml:space="preserve">  38/17</t>
  </si>
  <si>
    <t xml:space="preserve">  43/18</t>
  </si>
  <si>
    <t xml:space="preserve">  44/6</t>
  </si>
  <si>
    <t xml:space="preserve">  34/15</t>
  </si>
  <si>
    <t xml:space="preserve">  32/13</t>
  </si>
  <si>
    <t xml:space="preserve">  58/6</t>
  </si>
  <si>
    <t xml:space="preserve">  45/18</t>
  </si>
  <si>
    <t xml:space="preserve">  40/16</t>
  </si>
  <si>
    <t xml:space="preserve">  48/19</t>
  </si>
  <si>
    <t xml:space="preserve">  53/20</t>
  </si>
  <si>
    <t xml:space="preserve"> 41/7</t>
  </si>
  <si>
    <t xml:space="preserve">  49/7</t>
  </si>
  <si>
    <t xml:space="preserve">  31/5</t>
  </si>
  <si>
    <t>+ 7.31,0</t>
  </si>
  <si>
    <t xml:space="preserve">  74/22</t>
  </si>
  <si>
    <t xml:space="preserve">  38/15</t>
  </si>
  <si>
    <t xml:space="preserve">  56/21</t>
  </si>
  <si>
    <t xml:space="preserve">  55/22</t>
  </si>
  <si>
    <t xml:space="preserve">  44/8</t>
  </si>
  <si>
    <t xml:space="preserve"> 46/1</t>
  </si>
  <si>
    <t xml:space="preserve">  62/5</t>
  </si>
  <si>
    <t xml:space="preserve">  59/4</t>
  </si>
  <si>
    <t xml:space="preserve">  64/7</t>
  </si>
  <si>
    <t xml:space="preserve"> 5.55,2</t>
  </si>
  <si>
    <t xml:space="preserve">  50/3</t>
  </si>
  <si>
    <t xml:space="preserve">  55/20</t>
  </si>
  <si>
    <t xml:space="preserve">  54/21</t>
  </si>
  <si>
    <t xml:space="preserve"> 53/9</t>
  </si>
  <si>
    <t xml:space="preserve">  61/4</t>
  </si>
  <si>
    <t xml:space="preserve">  45/3</t>
  </si>
  <si>
    <t xml:space="preserve">  54/9</t>
  </si>
  <si>
    <t xml:space="preserve">  58/10</t>
  </si>
  <si>
    <t xml:space="preserve"> 56/4</t>
  </si>
  <si>
    <t xml:space="preserve"> 57/11</t>
  </si>
  <si>
    <t xml:space="preserve">  56/10</t>
  </si>
  <si>
    <t xml:space="preserve">  67/8</t>
  </si>
  <si>
    <t xml:space="preserve">  61/6</t>
  </si>
  <si>
    <t xml:space="preserve">  32/3</t>
  </si>
  <si>
    <t xml:space="preserve">  71/2</t>
  </si>
  <si>
    <t xml:space="preserve"> 61/6</t>
  </si>
  <si>
    <t xml:space="preserve">  63/6</t>
  </si>
  <si>
    <t xml:space="preserve">  65/8</t>
  </si>
  <si>
    <t xml:space="preserve"> 62/7</t>
  </si>
  <si>
    <t xml:space="preserve">  60/5</t>
  </si>
  <si>
    <t xml:space="preserve"> 63/8</t>
  </si>
  <si>
    <t xml:space="preserve">  66/7</t>
  </si>
  <si>
    <t xml:space="preserve"> 64/7</t>
  </si>
  <si>
    <t xml:space="preserve">  73/7</t>
  </si>
  <si>
    <t xml:space="preserve"> 65/12</t>
  </si>
  <si>
    <t xml:space="preserve">  62/11</t>
  </si>
  <si>
    <t xml:space="preserve"> 66/2</t>
  </si>
  <si>
    <t xml:space="preserve"> 67/5</t>
  </si>
  <si>
    <t xml:space="preserve">  68/5</t>
  </si>
  <si>
    <t xml:space="preserve">  71/3</t>
  </si>
  <si>
    <t xml:space="preserve"> 72/13</t>
  </si>
  <si>
    <t xml:space="preserve">  73/13</t>
  </si>
  <si>
    <t xml:space="preserve">  69/13</t>
  </si>
  <si>
    <t xml:space="preserve">  47/3</t>
  </si>
  <si>
    <t xml:space="preserve"> 74/3</t>
  </si>
  <si>
    <t xml:space="preserve">  57/23</t>
  </si>
  <si>
    <t>DIFERENTSIAAL</t>
  </si>
  <si>
    <t xml:space="preserve"> 105</t>
  </si>
  <si>
    <t xml:space="preserve">  70</t>
  </si>
  <si>
    <t xml:space="preserve">  63</t>
  </si>
  <si>
    <t>Started  119 /  Finished   74</t>
  </si>
  <si>
    <t xml:space="preserve">  23</t>
  </si>
  <si>
    <t xml:space="preserve">  28</t>
  </si>
  <si>
    <t xml:space="preserve">  30</t>
  </si>
  <si>
    <t xml:space="preserve">  33</t>
  </si>
  <si>
    <t xml:space="preserve">  34</t>
  </si>
  <si>
    <t xml:space="preserve">  36</t>
  </si>
  <si>
    <t>Started   11 /  Finished    7</t>
  </si>
  <si>
    <t>Started   34 /  Finished   22</t>
  </si>
  <si>
    <t>Started   24 /  Finished   13</t>
  </si>
  <si>
    <t xml:space="preserve">  41</t>
  </si>
  <si>
    <t>Started    7 /  Finished    3</t>
  </si>
  <si>
    <t xml:space="preserve">  76</t>
  </si>
  <si>
    <t xml:space="preserve">  87</t>
  </si>
  <si>
    <t>Started    8 /  Finished    7</t>
  </si>
  <si>
    <t xml:space="preserve">  20</t>
  </si>
  <si>
    <t xml:space="preserve">  22</t>
  </si>
  <si>
    <t>Started   13 /  Finished    7</t>
  </si>
  <si>
    <t xml:space="preserve">   2</t>
  </si>
  <si>
    <t>Started    9 /  Finished    8</t>
  </si>
  <si>
    <t xml:space="preserve">  49</t>
  </si>
  <si>
    <t xml:space="preserve">  48</t>
  </si>
  <si>
    <t xml:space="preserve">  80</t>
  </si>
  <si>
    <t>Started    8 /  Finished    3</t>
  </si>
  <si>
    <t xml:space="preserve"> 121</t>
  </si>
  <si>
    <t xml:space="preserve"> 124</t>
  </si>
  <si>
    <t xml:space="preserve"> 123</t>
  </si>
  <si>
    <t xml:space="preserve">  48.32 km/h</t>
  </si>
  <si>
    <t xml:space="preserve">  82</t>
  </si>
  <si>
    <t xml:space="preserve">  71</t>
  </si>
  <si>
    <t xml:space="preserve"> 71 Tinno/Vilu</t>
  </si>
  <si>
    <t xml:space="preserve">  12/3</t>
  </si>
  <si>
    <t xml:space="preserve">  23/14</t>
  </si>
  <si>
    <t xml:space="preserve">  21/10</t>
  </si>
  <si>
    <t xml:space="preserve">  22/13</t>
  </si>
  <si>
    <t xml:space="preserve">  24/13</t>
  </si>
  <si>
    <t xml:space="preserve">  15/5</t>
  </si>
  <si>
    <t xml:space="preserve">   7/6</t>
  </si>
  <si>
    <t xml:space="preserve">   9/8</t>
  </si>
  <si>
    <t xml:space="preserve">  17/7</t>
  </si>
  <si>
    <t xml:space="preserve">  34/1</t>
  </si>
  <si>
    <t xml:space="preserve"> 3.43,6</t>
  </si>
  <si>
    <t xml:space="preserve">  19/11</t>
  </si>
  <si>
    <t xml:space="preserve">  25/1</t>
  </si>
  <si>
    <t xml:space="preserve">  76/6</t>
  </si>
  <si>
    <t xml:space="preserve"> 3.49,5</t>
  </si>
  <si>
    <t xml:space="preserve">  35/4</t>
  </si>
  <si>
    <t xml:space="preserve">  20/12</t>
  </si>
  <si>
    <t xml:space="preserve">  30/17</t>
  </si>
  <si>
    <t xml:space="preserve"> 3.48,8</t>
  </si>
  <si>
    <t xml:space="preserve"> 3.19,5</t>
  </si>
  <si>
    <t xml:space="preserve">  23/12</t>
  </si>
  <si>
    <t xml:space="preserve">  29/16</t>
  </si>
  <si>
    <t xml:space="preserve">  22/11</t>
  </si>
  <si>
    <t xml:space="preserve">  49/25</t>
  </si>
  <si>
    <t xml:space="preserve">  65/7</t>
  </si>
  <si>
    <t xml:space="preserve"> 3.23,7</t>
  </si>
  <si>
    <t xml:space="preserve">  34/20</t>
  </si>
  <si>
    <t xml:space="preserve"> 3.48,4</t>
  </si>
  <si>
    <t xml:space="preserve"> 3.55,3</t>
  </si>
  <si>
    <t xml:space="preserve"> 3.20,4</t>
  </si>
  <si>
    <t xml:space="preserve">  41/5</t>
  </si>
  <si>
    <t xml:space="preserve"> 3.48,9</t>
  </si>
  <si>
    <t xml:space="preserve"> 3.24,7</t>
  </si>
  <si>
    <t xml:space="preserve">  16/6</t>
  </si>
  <si>
    <t xml:space="preserve">  41/23</t>
  </si>
  <si>
    <t xml:space="preserve">  51/2</t>
  </si>
  <si>
    <t xml:space="preserve">  58/11</t>
  </si>
  <si>
    <t xml:space="preserve"> 3.52,0</t>
  </si>
  <si>
    <t xml:space="preserve"> 3.26,7</t>
  </si>
  <si>
    <t xml:space="preserve">  44/7</t>
  </si>
  <si>
    <t xml:space="preserve">  48/9</t>
  </si>
  <si>
    <t xml:space="preserve">  57/10</t>
  </si>
  <si>
    <t xml:space="preserve">  47/24</t>
  </si>
  <si>
    <t xml:space="preserve"> 4.01,8</t>
  </si>
  <si>
    <t xml:space="preserve"> 3.32,3</t>
  </si>
  <si>
    <t xml:space="preserve">  61/12</t>
  </si>
  <si>
    <t xml:space="preserve"> 4.01,5</t>
  </si>
  <si>
    <t xml:space="preserve"> 3.31,6</t>
  </si>
  <si>
    <t xml:space="preserve">  58/2</t>
  </si>
  <si>
    <t xml:space="preserve"> 4.14,7</t>
  </si>
  <si>
    <t xml:space="preserve"> 3.44,7</t>
  </si>
  <si>
    <t xml:space="preserve">  73/3</t>
  </si>
  <si>
    <t xml:space="preserve"> 3.58,2</t>
  </si>
  <si>
    <t xml:space="preserve"> 3.37,1</t>
  </si>
  <si>
    <t xml:space="preserve">  61/27</t>
  </si>
  <si>
    <t xml:space="preserve"> 3.35,9</t>
  </si>
  <si>
    <t xml:space="preserve">  55/1</t>
  </si>
  <si>
    <t xml:space="preserve"> 4.01,6</t>
  </si>
  <si>
    <t xml:space="preserve"> 3.29,4</t>
  </si>
  <si>
    <t xml:space="preserve"> 4.08,8</t>
  </si>
  <si>
    <t xml:space="preserve"> 3.53,2</t>
  </si>
  <si>
    <t xml:space="preserve"> 4.04,1</t>
  </si>
  <si>
    <t xml:space="preserve">  62/13</t>
  </si>
  <si>
    <t xml:space="preserve">  71/4</t>
  </si>
  <si>
    <t xml:space="preserve"> 4.03,2</t>
  </si>
  <si>
    <t xml:space="preserve"> 4.14,5</t>
  </si>
  <si>
    <t xml:space="preserve"> 3.43,1</t>
  </si>
  <si>
    <t xml:space="preserve">  74/14</t>
  </si>
  <si>
    <t xml:space="preserve"> 4.15,4</t>
  </si>
  <si>
    <t xml:space="preserve">  77/15</t>
  </si>
  <si>
    <t xml:space="preserve"> 4.13,4</t>
  </si>
  <si>
    <t xml:space="preserve"> 4.24,6</t>
  </si>
  <si>
    <t xml:space="preserve"> 4.12,4</t>
  </si>
  <si>
    <t xml:space="preserve">  70/5</t>
  </si>
  <si>
    <t xml:space="preserve">  85/7</t>
  </si>
  <si>
    <t xml:space="preserve"> 4.13,1</t>
  </si>
  <si>
    <t xml:space="preserve"> 4.04,8</t>
  </si>
  <si>
    <t xml:space="preserve"> 4.21,5</t>
  </si>
  <si>
    <t xml:space="preserve">  82/16</t>
  </si>
  <si>
    <t xml:space="preserve"> 4.21,3</t>
  </si>
  <si>
    <t xml:space="preserve"> 3.51,7</t>
  </si>
  <si>
    <t xml:space="preserve"> 4.33,5</t>
  </si>
  <si>
    <t xml:space="preserve"> 4.11,5</t>
  </si>
  <si>
    <t xml:space="preserve"> 3.38,5</t>
  </si>
  <si>
    <t xml:space="preserve"> 4.21,2</t>
  </si>
  <si>
    <t xml:space="preserve">  83/6</t>
  </si>
  <si>
    <t xml:space="preserve">  84/8</t>
  </si>
  <si>
    <t xml:space="preserve"> 4.23,4</t>
  </si>
  <si>
    <t xml:space="preserve"> 3.58,8</t>
  </si>
  <si>
    <t xml:space="preserve">  86/6</t>
  </si>
  <si>
    <t xml:space="preserve"> 4.34,7</t>
  </si>
  <si>
    <t xml:space="preserve"> 4.19,4</t>
  </si>
  <si>
    <t xml:space="preserve"> 4.37,9</t>
  </si>
  <si>
    <t xml:space="preserve"> 4.26,3</t>
  </si>
  <si>
    <t xml:space="preserve"> 4.40,7</t>
  </si>
  <si>
    <t xml:space="preserve"> 4.48,4</t>
  </si>
  <si>
    <t xml:space="preserve"> 4.18,9</t>
  </si>
  <si>
    <t xml:space="preserve"> 4.11,7</t>
  </si>
  <si>
    <t xml:space="preserve">  69/2</t>
  </si>
  <si>
    <t>Raplamaa rahvaralli 2019</t>
  </si>
  <si>
    <t>18.05.2019</t>
  </si>
  <si>
    <t>Purku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</si>
  <si>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</si>
  <si>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</si>
  <si>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</si>
  <si>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</si>
  <si>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</si>
  <si>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</si>
  <si>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</si>
  <si>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</si>
  <si>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</si>
  <si>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</si>
  <si>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</si>
  <si>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</si>
  <si>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</si>
  <si>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</si>
  <si>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</si>
  <si>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</si>
  <si>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</si>
  <si>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</si>
  <si>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</si>
  <si>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</si>
  <si>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</si>
  <si>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</si>
  <si>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</si>
  <si>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</si>
  <si>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</si>
  <si>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</si>
  <si>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</si>
  <si>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</si>
  <si>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</si>
  <si>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</si>
  <si>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</si>
  <si>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</si>
  <si>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</si>
  <si>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</si>
  <si>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</si>
  <si>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</si>
  <si>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</si>
  <si>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</si>
  <si>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 xml:space="preserve">  2.</t>
  </si>
  <si>
    <t xml:space="preserve">  3.</t>
  </si>
  <si>
    <t xml:space="preserve">  4.</t>
  </si>
  <si>
    <t>BTR Racing</t>
  </si>
  <si>
    <t xml:space="preserve">  5.</t>
  </si>
  <si>
    <t xml:space="preserve">  6.</t>
  </si>
  <si>
    <t xml:space="preserve">  7.</t>
  </si>
  <si>
    <t>4WD</t>
  </si>
  <si>
    <t xml:space="preserve">  8.</t>
  </si>
  <si>
    <t xml:space="preserve">  9.</t>
  </si>
  <si>
    <t xml:space="preserve"> 10.</t>
  </si>
  <si>
    <t>2WV</t>
  </si>
  <si>
    <t>2WS</t>
  </si>
  <si>
    <t>BMW 320I</t>
  </si>
  <si>
    <t>J18</t>
  </si>
  <si>
    <t>BMW 325</t>
  </si>
  <si>
    <t>MLL</t>
  </si>
  <si>
    <t>AZLK 412</t>
  </si>
  <si>
    <t>2WN</t>
  </si>
  <si>
    <t>SU</t>
  </si>
  <si>
    <t>J16</t>
  </si>
  <si>
    <t>BMW 320</t>
  </si>
  <si>
    <t>OT Racing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</si>
  <si>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</si>
  <si>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</si>
  <si>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</si>
  <si>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</si>
  <si>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</si>
  <si>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</si>
  <si>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</si>
  <si>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 xml:space="preserve">  10/2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</si>
  <si>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</si>
  <si>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</si>
  <si>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</si>
  <si>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</si>
  <si>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</si>
  <si>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</si>
  <si>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</si>
  <si>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</si>
  <si>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</si>
  <si>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0.10</t>
  </si>
  <si>
    <t xml:space="preserve"> 0.30</t>
  </si>
  <si>
    <t xml:space="preserve">   3</t>
  </si>
  <si>
    <t>BMW 316</t>
  </si>
  <si>
    <t>BMW 323</t>
  </si>
  <si>
    <t xml:space="preserve">  11/3</t>
  </si>
  <si>
    <t xml:space="preserve">  14/1</t>
  </si>
  <si>
    <t>TEHNILINE</t>
  </si>
  <si>
    <t xml:space="preserve">   4</t>
  </si>
  <si>
    <t>VAZ 2105</t>
  </si>
  <si>
    <t>VAZ 21073</t>
  </si>
  <si>
    <t>VAZ 2107</t>
  </si>
  <si>
    <t>BMW 325I</t>
  </si>
  <si>
    <t>VAZ 2106</t>
  </si>
  <si>
    <t xml:space="preserve">  19/1</t>
  </si>
  <si>
    <t xml:space="preserve"> 1.00</t>
  </si>
  <si>
    <t>00</t>
  </si>
  <si>
    <t xml:space="preserve">  63/3</t>
  </si>
  <si>
    <t xml:space="preserve">  22/3</t>
  </si>
  <si>
    <t xml:space="preserve">  10/8</t>
  </si>
  <si>
    <t xml:space="preserve">  31/2</t>
  </si>
  <si>
    <t xml:space="preserve">  16/1</t>
  </si>
  <si>
    <t xml:space="preserve">  64/3</t>
  </si>
  <si>
    <t xml:space="preserve">  2/2</t>
  </si>
  <si>
    <t xml:space="preserve">  3/3</t>
  </si>
  <si>
    <t xml:space="preserve">  4/4</t>
  </si>
  <si>
    <t xml:space="preserve">   7/1</t>
  </si>
  <si>
    <t xml:space="preserve">  74</t>
  </si>
  <si>
    <t xml:space="preserve">  79/5</t>
  </si>
  <si>
    <t>OFF</t>
  </si>
  <si>
    <t xml:space="preserve">  68</t>
  </si>
  <si>
    <t xml:space="preserve"> 51</t>
  </si>
  <si>
    <t>4 min. hiljem</t>
  </si>
  <si>
    <t xml:space="preserve">  17/9</t>
  </si>
  <si>
    <t xml:space="preserve">  81/5</t>
  </si>
  <si>
    <t>1 min. varem</t>
  </si>
  <si>
    <t xml:space="preserve"> 92</t>
  </si>
  <si>
    <t xml:space="preserve">  21</t>
  </si>
  <si>
    <t xml:space="preserve">  17</t>
  </si>
  <si>
    <t xml:space="preserve">  14</t>
  </si>
  <si>
    <t xml:space="preserve">  11</t>
  </si>
  <si>
    <t xml:space="preserve">   5</t>
  </si>
  <si>
    <t>Started    5 /  Finished    4</t>
  </si>
  <si>
    <t>BMW 318IS</t>
  </si>
  <si>
    <t xml:space="preserve">   3/3</t>
  </si>
  <si>
    <t xml:space="preserve">   4/4</t>
  </si>
  <si>
    <t xml:space="preserve"> 3.58,6</t>
  </si>
  <si>
    <t xml:space="preserve"> 3.52,4</t>
  </si>
  <si>
    <t xml:space="preserve">  30/1</t>
  </si>
  <si>
    <t xml:space="preserve"> 3.50,0</t>
  </si>
  <si>
    <t xml:space="preserve">  23/1</t>
  </si>
  <si>
    <t xml:space="preserve"> 3.58,3</t>
  </si>
  <si>
    <t xml:space="preserve"> 4.15,2</t>
  </si>
  <si>
    <t xml:space="preserve"> 3.54,2</t>
  </si>
  <si>
    <t xml:space="preserve"> 3.52,6</t>
  </si>
  <si>
    <t xml:space="preserve">   5/5</t>
  </si>
  <si>
    <t xml:space="preserve">   6/6</t>
  </si>
  <si>
    <t xml:space="preserve"> 4.13,0</t>
  </si>
  <si>
    <t xml:space="preserve"> 4.08,3</t>
  </si>
  <si>
    <t xml:space="preserve"> 4.09,5</t>
  </si>
  <si>
    <t xml:space="preserve">   8/7</t>
  </si>
  <si>
    <t xml:space="preserve">   7/7</t>
  </si>
  <si>
    <t xml:space="preserve">  12/4</t>
  </si>
  <si>
    <t xml:space="preserve"> 3.49,1</t>
  </si>
  <si>
    <t xml:space="preserve"> 4.13,7</t>
  </si>
  <si>
    <t xml:space="preserve"> 4.08,1</t>
  </si>
  <si>
    <t xml:space="preserve"> 3.51,3</t>
  </si>
  <si>
    <t xml:space="preserve"> 4.11,8</t>
  </si>
  <si>
    <t xml:space="preserve">  38/1</t>
  </si>
  <si>
    <t xml:space="preserve"> 3.56,3</t>
  </si>
  <si>
    <t xml:space="preserve">  67/4</t>
  </si>
  <si>
    <t xml:space="preserve"> 4.10,0</t>
  </si>
  <si>
    <t xml:space="preserve"> 4.07,4</t>
  </si>
  <si>
    <t xml:space="preserve"> 4.18,8</t>
  </si>
  <si>
    <t xml:space="preserve"> 4.22,7</t>
  </si>
  <si>
    <t xml:space="preserve"> 4.47,1</t>
  </si>
  <si>
    <t xml:space="preserve"> 1.20</t>
  </si>
  <si>
    <t>VIP</t>
  </si>
  <si>
    <t>AKP3</t>
  </si>
  <si>
    <t>2 min. varem</t>
  </si>
  <si>
    <t xml:space="preserve"> 0.40</t>
  </si>
  <si>
    <t xml:space="preserve">  65</t>
  </si>
  <si>
    <t>LK1S</t>
  </si>
  <si>
    <t>Osa1 karistus</t>
  </si>
  <si>
    <t xml:space="preserve"> 4.01,9</t>
  </si>
  <si>
    <t>LK9</t>
  </si>
  <si>
    <t>LK10</t>
  </si>
  <si>
    <t>LK11</t>
  </si>
  <si>
    <t xml:space="preserve"> 4.20,9</t>
  </si>
  <si>
    <t>2 min. hiljem</t>
  </si>
  <si>
    <t xml:space="preserve">  72/2</t>
  </si>
  <si>
    <t xml:space="preserve">  92/6</t>
  </si>
  <si>
    <t xml:space="preserve">  75/3</t>
  </si>
  <si>
    <t xml:space="preserve"> 4.16,4</t>
  </si>
  <si>
    <t>10:15</t>
  </si>
  <si>
    <t>10:16</t>
  </si>
  <si>
    <t>10:17</t>
  </si>
  <si>
    <t>10:18</t>
  </si>
  <si>
    <t>10:19</t>
  </si>
  <si>
    <t xml:space="preserve"> 11.</t>
  </si>
  <si>
    <t>10:20</t>
  </si>
  <si>
    <t xml:space="preserve"> 12.</t>
  </si>
  <si>
    <t>10:21</t>
  </si>
  <si>
    <t xml:space="preserve"> 13.</t>
  </si>
  <si>
    <t>10:22</t>
  </si>
  <si>
    <t xml:space="preserve"> 14.</t>
  </si>
  <si>
    <t>10:23</t>
  </si>
  <si>
    <t xml:space="preserve"> 15.</t>
  </si>
  <si>
    <t>10:24</t>
  </si>
  <si>
    <t xml:space="preserve"> 16.</t>
  </si>
  <si>
    <t>10:25</t>
  </si>
  <si>
    <t xml:space="preserve"> 17.</t>
  </si>
  <si>
    <t>10:26</t>
  </si>
  <si>
    <t xml:space="preserve"> 18.</t>
  </si>
  <si>
    <t>10:27</t>
  </si>
  <si>
    <t xml:space="preserve"> 19.</t>
  </si>
  <si>
    <t>10:28</t>
  </si>
  <si>
    <t xml:space="preserve"> 20.</t>
  </si>
  <si>
    <t>10:29</t>
  </si>
  <si>
    <t xml:space="preserve"> 21.</t>
  </si>
  <si>
    <t>10:30</t>
  </si>
  <si>
    <t xml:space="preserve"> 22.</t>
  </si>
  <si>
    <t>10:31</t>
  </si>
  <si>
    <t xml:space="preserve"> 23.</t>
  </si>
  <si>
    <t>10:32</t>
  </si>
  <si>
    <t xml:space="preserve"> 24.</t>
  </si>
  <si>
    <t>10:33</t>
  </si>
  <si>
    <t xml:space="preserve"> 25.</t>
  </si>
  <si>
    <t>10:34</t>
  </si>
  <si>
    <t xml:space="preserve"> 26.</t>
  </si>
  <si>
    <t>10:35</t>
  </si>
  <si>
    <t xml:space="preserve"> 27.</t>
  </si>
  <si>
    <t>10:36</t>
  </si>
  <si>
    <t xml:space="preserve"> 28.</t>
  </si>
  <si>
    <t>10:37</t>
  </si>
  <si>
    <t xml:space="preserve"> 29.</t>
  </si>
  <si>
    <t>10:38</t>
  </si>
  <si>
    <t xml:space="preserve"> 30.</t>
  </si>
  <si>
    <t>10:39</t>
  </si>
  <si>
    <t xml:space="preserve"> 31.</t>
  </si>
  <si>
    <t>10:40</t>
  </si>
  <si>
    <t xml:space="preserve"> 32.</t>
  </si>
  <si>
    <t>10:41</t>
  </si>
  <si>
    <t xml:space="preserve"> 33.</t>
  </si>
  <si>
    <t>10:42</t>
  </si>
  <si>
    <t xml:space="preserve"> 34.</t>
  </si>
  <si>
    <t>10:43</t>
  </si>
  <si>
    <t xml:space="preserve"> 35.</t>
  </si>
  <si>
    <t>10:44</t>
  </si>
  <si>
    <t xml:space="preserve"> 36.</t>
  </si>
  <si>
    <t>10:45</t>
  </si>
  <si>
    <t xml:space="preserve"> 37.</t>
  </si>
  <si>
    <t>10:46</t>
  </si>
  <si>
    <t xml:space="preserve"> 38.</t>
  </si>
  <si>
    <t>10:47</t>
  </si>
  <si>
    <t xml:space="preserve"> 39.</t>
  </si>
  <si>
    <t>10:48</t>
  </si>
  <si>
    <t xml:space="preserve"> 40.</t>
  </si>
  <si>
    <t>10:49</t>
  </si>
  <si>
    <t xml:space="preserve"> 41.</t>
  </si>
  <si>
    <t>10:50</t>
  </si>
  <si>
    <t xml:space="preserve"> 42.</t>
  </si>
  <si>
    <t>10:51</t>
  </si>
  <si>
    <t xml:space="preserve"> 43.</t>
  </si>
  <si>
    <t>10:52</t>
  </si>
  <si>
    <t xml:space="preserve"> 44.</t>
  </si>
  <si>
    <t>10:53</t>
  </si>
  <si>
    <t xml:space="preserve"> 45.</t>
  </si>
  <si>
    <t>10:54</t>
  </si>
  <si>
    <t xml:space="preserve"> 46.</t>
  </si>
  <si>
    <t>10:55</t>
  </si>
  <si>
    <t xml:space="preserve"> 47.</t>
  </si>
  <si>
    <t>10:56</t>
  </si>
  <si>
    <t xml:space="preserve"> 48.</t>
  </si>
  <si>
    <t>10:57</t>
  </si>
  <si>
    <t xml:space="preserve"> 49.</t>
  </si>
  <si>
    <t>10:58</t>
  </si>
  <si>
    <t xml:space="preserve"> 50.</t>
  </si>
  <si>
    <t>10:59</t>
  </si>
  <si>
    <t xml:space="preserve"> 51.</t>
  </si>
  <si>
    <t>11:00</t>
  </si>
  <si>
    <t xml:space="preserve"> 52.</t>
  </si>
  <si>
    <t>11:01</t>
  </si>
  <si>
    <t xml:space="preserve"> 53.</t>
  </si>
  <si>
    <t>11:02</t>
  </si>
  <si>
    <t xml:space="preserve"> 54.</t>
  </si>
  <si>
    <t>11:03</t>
  </si>
  <si>
    <t xml:space="preserve"> 55.</t>
  </si>
  <si>
    <t>11:04</t>
  </si>
  <si>
    <t xml:space="preserve"> 56.</t>
  </si>
  <si>
    <t>11:05</t>
  </si>
  <si>
    <t xml:space="preserve"> 57.</t>
  </si>
  <si>
    <t>11:06</t>
  </si>
  <si>
    <t xml:space="preserve"> 58.</t>
  </si>
  <si>
    <t>11:07</t>
  </si>
  <si>
    <t xml:space="preserve"> 59.</t>
  </si>
  <si>
    <t>11:08</t>
  </si>
  <si>
    <t xml:space="preserve"> 60.</t>
  </si>
  <si>
    <t>11:09</t>
  </si>
  <si>
    <t xml:space="preserve"> 61.</t>
  </si>
  <si>
    <t>11:10</t>
  </si>
  <si>
    <t xml:space="preserve"> 62.</t>
  </si>
  <si>
    <t>11:11</t>
  </si>
  <si>
    <t xml:space="preserve"> 63.</t>
  </si>
  <si>
    <t>11:12</t>
  </si>
  <si>
    <t xml:space="preserve"> 64.</t>
  </si>
  <si>
    <t>11:13</t>
  </si>
  <si>
    <t xml:space="preserve"> 65.</t>
  </si>
  <si>
    <t>11:14</t>
  </si>
  <si>
    <t xml:space="preserve"> 66.</t>
  </si>
  <si>
    <t>11:15</t>
  </si>
  <si>
    <t xml:space="preserve"> 67.</t>
  </si>
  <si>
    <t>11:16</t>
  </si>
  <si>
    <t xml:space="preserve"> 68.</t>
  </si>
  <si>
    <t>11:17</t>
  </si>
  <si>
    <t xml:space="preserve"> 69.</t>
  </si>
  <si>
    <t>CMK RACING TEAM</t>
  </si>
  <si>
    <t>11:18</t>
  </si>
  <si>
    <t xml:space="preserve"> 70.</t>
  </si>
  <si>
    <t>11:19</t>
  </si>
  <si>
    <t xml:space="preserve"> 71.</t>
  </si>
  <si>
    <t>11:20</t>
  </si>
  <si>
    <t xml:space="preserve"> 72.</t>
  </si>
  <si>
    <t>11:21</t>
  </si>
  <si>
    <t xml:space="preserve"> 73.</t>
  </si>
  <si>
    <t>11:22</t>
  </si>
  <si>
    <t xml:space="preserve"> 74.</t>
  </si>
  <si>
    <t>11:23</t>
  </si>
  <si>
    <t xml:space="preserve"> 75.</t>
  </si>
  <si>
    <t>11:24</t>
  </si>
  <si>
    <t xml:space="preserve"> 76.</t>
  </si>
  <si>
    <t>11:25</t>
  </si>
  <si>
    <t xml:space="preserve"> 77.</t>
  </si>
  <si>
    <t>11:26</t>
  </si>
  <si>
    <t xml:space="preserve"> 78.</t>
  </si>
  <si>
    <t>11:27</t>
  </si>
  <si>
    <t xml:space="preserve"> 79.</t>
  </si>
  <si>
    <t>11:28</t>
  </si>
  <si>
    <t xml:space="preserve"> 80.</t>
  </si>
  <si>
    <t>11:29</t>
  </si>
  <si>
    <t xml:space="preserve"> 81.</t>
  </si>
  <si>
    <t>11:30</t>
  </si>
  <si>
    <t xml:space="preserve"> 82.</t>
  </si>
  <si>
    <t>11:31</t>
  </si>
  <si>
    <t xml:space="preserve"> 83.</t>
  </si>
  <si>
    <t>11:32</t>
  </si>
  <si>
    <t xml:space="preserve"> 84.</t>
  </si>
  <si>
    <t>11:33</t>
  </si>
  <si>
    <t xml:space="preserve"> 85.</t>
  </si>
  <si>
    <t>11:34</t>
  </si>
  <si>
    <t xml:space="preserve"> 86.</t>
  </si>
  <si>
    <t>11:35</t>
  </si>
  <si>
    <t xml:space="preserve"> 87.</t>
  </si>
  <si>
    <t>11:36</t>
  </si>
  <si>
    <t xml:space="preserve"> 88.</t>
  </si>
  <si>
    <t xml:space="preserve"> 89.</t>
  </si>
  <si>
    <t xml:space="preserve"> 90.</t>
  </si>
  <si>
    <t>11:39</t>
  </si>
  <si>
    <t xml:space="preserve"> 91.</t>
  </si>
  <si>
    <t>11:40</t>
  </si>
  <si>
    <t xml:space="preserve"> 92.</t>
  </si>
  <si>
    <t>11:41</t>
  </si>
  <si>
    <t xml:space="preserve"> 93.</t>
  </si>
  <si>
    <t>11:42</t>
  </si>
  <si>
    <t xml:space="preserve"> 94.</t>
  </si>
  <si>
    <t>11:43</t>
  </si>
  <si>
    <t xml:space="preserve"> 95.</t>
  </si>
  <si>
    <t>11:44</t>
  </si>
  <si>
    <t xml:space="preserve"> 96.</t>
  </si>
  <si>
    <t>11:45</t>
  </si>
  <si>
    <t xml:space="preserve"> 97.</t>
  </si>
  <si>
    <t>11:46</t>
  </si>
  <si>
    <t xml:space="preserve"> 98.</t>
  </si>
  <si>
    <t xml:space="preserve"> 99.</t>
  </si>
  <si>
    <t>100.</t>
  </si>
  <si>
    <t>KTP Rally Team</t>
  </si>
  <si>
    <t>1 min. hiljem</t>
  </si>
  <si>
    <t>Pihel/Roosimaa</t>
  </si>
  <si>
    <t xml:space="preserve"> 2.57,4</t>
  </si>
  <si>
    <t>Kangro/Kangro</t>
  </si>
  <si>
    <t xml:space="preserve"> 3.35,0</t>
  </si>
  <si>
    <t xml:space="preserve"> 3.00,9</t>
  </si>
  <si>
    <t xml:space="preserve"> 2.56,8</t>
  </si>
  <si>
    <t xml:space="preserve"> 3.22,1</t>
  </si>
  <si>
    <t xml:space="preserve"> 3.28,9</t>
  </si>
  <si>
    <t xml:space="preserve"> 2.59,4</t>
  </si>
  <si>
    <t>Vaga/Ausmees</t>
  </si>
  <si>
    <t xml:space="preserve"> 3.32,7</t>
  </si>
  <si>
    <t xml:space="preserve"> 3.00,0</t>
  </si>
  <si>
    <t xml:space="preserve"> 3.24,2</t>
  </si>
  <si>
    <t xml:space="preserve"> 3.37,4</t>
  </si>
  <si>
    <t xml:space="preserve"> 3.11,8</t>
  </si>
  <si>
    <t xml:space="preserve"> 3.36,2</t>
  </si>
  <si>
    <t xml:space="preserve">   9/1</t>
  </si>
  <si>
    <t xml:space="preserve"> 3.44,1</t>
  </si>
  <si>
    <t xml:space="preserve"> 3.13,5</t>
  </si>
  <si>
    <t xml:space="preserve"> 3.43,9</t>
  </si>
  <si>
    <t xml:space="preserve"> 3.14,2</t>
  </si>
  <si>
    <t xml:space="preserve"> 3.19,3</t>
  </si>
  <si>
    <t xml:space="preserve"> 3.16,4</t>
  </si>
  <si>
    <t xml:space="preserve"> 3.38,6</t>
  </si>
  <si>
    <t xml:space="preserve"> 3.22,0</t>
  </si>
  <si>
    <t xml:space="preserve"> 3.44,6</t>
  </si>
  <si>
    <t xml:space="preserve"> 3.52,2</t>
  </si>
  <si>
    <t xml:space="preserve"> 3.14,5</t>
  </si>
  <si>
    <t xml:space="preserve"> 3.19,6</t>
  </si>
  <si>
    <t xml:space="preserve">  37/20</t>
  </si>
  <si>
    <t>Kütt/Kauniste</t>
  </si>
  <si>
    <t xml:space="preserve"> 3.17,0</t>
  </si>
  <si>
    <t xml:space="preserve"> 3.06,4</t>
  </si>
  <si>
    <t xml:space="preserve"> 3.34,5</t>
  </si>
  <si>
    <t xml:space="preserve"> 3.05,9</t>
  </si>
  <si>
    <t xml:space="preserve">   8/8</t>
  </si>
  <si>
    <t>Mitt/Vares</t>
  </si>
  <si>
    <t xml:space="preserve"> 3.40,0</t>
  </si>
  <si>
    <t xml:space="preserve"> 3.12,2</t>
  </si>
  <si>
    <t xml:space="preserve"> 5.56,2</t>
  </si>
  <si>
    <t xml:space="preserve"> 3.30,4</t>
  </si>
  <si>
    <t xml:space="preserve"> 3.38,3</t>
  </si>
  <si>
    <t xml:space="preserve"> 3.08,7</t>
  </si>
  <si>
    <t xml:space="preserve"> 5.57,3</t>
  </si>
  <si>
    <t xml:space="preserve">  20/7</t>
  </si>
  <si>
    <t xml:space="preserve"> 3.07,9</t>
  </si>
  <si>
    <t xml:space="preserve"> 3.23,4</t>
  </si>
  <si>
    <t>Kaunis/Lepind</t>
  </si>
  <si>
    <t xml:space="preserve"> 3.15,4</t>
  </si>
  <si>
    <t xml:space="preserve"> 3.46,2</t>
  </si>
  <si>
    <t xml:space="preserve"> 3.14,7</t>
  </si>
  <si>
    <t>Haiba/Rillo</t>
  </si>
  <si>
    <t xml:space="preserve"> 3.29,5</t>
  </si>
  <si>
    <t xml:space="preserve"> 3.56,2</t>
  </si>
  <si>
    <t xml:space="preserve"> 3.27,7</t>
  </si>
  <si>
    <t xml:space="preserve"> 4.10,1</t>
  </si>
  <si>
    <t xml:space="preserve"> 3.32,2</t>
  </si>
  <si>
    <t xml:space="preserve"> 6.47,5</t>
  </si>
  <si>
    <t xml:space="preserve"> 3.36,9</t>
  </si>
  <si>
    <t xml:space="preserve"> 6.08,7</t>
  </si>
  <si>
    <t>Aava/Mustonen</t>
  </si>
  <si>
    <t xml:space="preserve"> 3.22,2</t>
  </si>
  <si>
    <t xml:space="preserve"> 3.51,6</t>
  </si>
  <si>
    <t xml:space="preserve"> 3.19,4</t>
  </si>
  <si>
    <t xml:space="preserve"> 3.26,9</t>
  </si>
  <si>
    <t xml:space="preserve"> 3.42,8</t>
  </si>
  <si>
    <t xml:space="preserve"> 3.20,3</t>
  </si>
  <si>
    <t xml:space="preserve">  31/1</t>
  </si>
  <si>
    <t>Halling/Kübarsepp</t>
  </si>
  <si>
    <t xml:space="preserve"> 3.20,6</t>
  </si>
  <si>
    <t xml:space="preserve"> 3.17,3</t>
  </si>
  <si>
    <t xml:space="preserve">  34/19</t>
  </si>
  <si>
    <t xml:space="preserve"> 3.51,4</t>
  </si>
  <si>
    <t xml:space="preserve"> 3.20,9</t>
  </si>
  <si>
    <t xml:space="preserve"> 3.50,6</t>
  </si>
  <si>
    <t xml:space="preserve"> 3.42,6</t>
  </si>
  <si>
    <t>Borunov/Karino</t>
  </si>
  <si>
    <t xml:space="preserve"> 6.16,8</t>
  </si>
  <si>
    <t xml:space="preserve"> 3.51,1</t>
  </si>
  <si>
    <t xml:space="preserve"> 3.50,1</t>
  </si>
  <si>
    <t>Klemmer/Klemmer</t>
  </si>
  <si>
    <t xml:space="preserve"> 3.25,8</t>
  </si>
  <si>
    <t xml:space="preserve"> 3.23,2</t>
  </si>
  <si>
    <t xml:space="preserve"> 3.23,5</t>
  </si>
  <si>
    <t>Valdmann/Loitjärv</t>
  </si>
  <si>
    <t xml:space="preserve"> 3.56,6</t>
  </si>
  <si>
    <t xml:space="preserve">  51/9</t>
  </si>
  <si>
    <t xml:space="preserve"> 3.25,9</t>
  </si>
  <si>
    <t xml:space="preserve"> 6.29,3</t>
  </si>
  <si>
    <t>Burmeister/Jüriado</t>
  </si>
  <si>
    <t xml:space="preserve"> 6.31,5</t>
  </si>
  <si>
    <t>Jaago/Udusalu</t>
  </si>
  <si>
    <t>Auendorf/Aav</t>
  </si>
  <si>
    <t xml:space="preserve"> 4.00,4</t>
  </si>
  <si>
    <t xml:space="preserve"> 3.29,7</t>
  </si>
  <si>
    <t>Mäe/Volmsen</t>
  </si>
  <si>
    <t xml:space="preserve"> 3.27,0</t>
  </si>
  <si>
    <t>Poom/Ojaviir</t>
  </si>
  <si>
    <t xml:space="preserve"> 4.02,2</t>
  </si>
  <si>
    <t xml:space="preserve"> 3.38,2</t>
  </si>
  <si>
    <t xml:space="preserve">  95/19</t>
  </si>
  <si>
    <t xml:space="preserve">  70/15</t>
  </si>
  <si>
    <t xml:space="preserve"> 3.34,7</t>
  </si>
  <si>
    <t xml:space="preserve"> 3.41,5</t>
  </si>
  <si>
    <t>Soe/Tammel</t>
  </si>
  <si>
    <t xml:space="preserve"> 3.39,0</t>
  </si>
  <si>
    <t xml:space="preserve">  82/4</t>
  </si>
  <si>
    <t xml:space="preserve"> 6.52,5</t>
  </si>
  <si>
    <t xml:space="preserve"> 4.15,7</t>
  </si>
  <si>
    <t xml:space="preserve">  46/3</t>
  </si>
  <si>
    <t xml:space="preserve"> 4.21,8</t>
  </si>
  <si>
    <t xml:space="preserve"> 3.44,5</t>
  </si>
  <si>
    <t>Laaser/Laaser</t>
  </si>
  <si>
    <t xml:space="preserve"> 4.35,3</t>
  </si>
  <si>
    <t xml:space="preserve"> 4.35,6</t>
  </si>
  <si>
    <t xml:space="preserve">  97/8</t>
  </si>
  <si>
    <t>Soidla/Jaanus</t>
  </si>
  <si>
    <t xml:space="preserve"> 4.45,0</t>
  </si>
  <si>
    <t xml:space="preserve">  96/7</t>
  </si>
  <si>
    <t>Reimal/Reimal</t>
  </si>
  <si>
    <t xml:space="preserve"> 4.43,1</t>
  </si>
  <si>
    <t xml:space="preserve"> 4.04,7</t>
  </si>
  <si>
    <t xml:space="preserve"> 100/8</t>
  </si>
  <si>
    <t xml:space="preserve">  99/9</t>
  </si>
  <si>
    <t>Raun/Raun</t>
  </si>
  <si>
    <t xml:space="preserve"> 4.03,5</t>
  </si>
  <si>
    <t xml:space="preserve"> 4.57,1</t>
  </si>
  <si>
    <t xml:space="preserve">  98/8</t>
  </si>
  <si>
    <t xml:space="preserve"> 3.13,8</t>
  </si>
  <si>
    <t xml:space="preserve">  21/8</t>
  </si>
  <si>
    <t>Kasari/Kuusmaa</t>
  </si>
  <si>
    <t xml:space="preserve"> 3.38,1</t>
  </si>
  <si>
    <t xml:space="preserve"> 3.14,4</t>
  </si>
  <si>
    <t>Lepp/Juhe</t>
  </si>
  <si>
    <t xml:space="preserve"> 3.46,0</t>
  </si>
  <si>
    <t>Taar/Simmer</t>
  </si>
  <si>
    <t xml:space="preserve"> 3.42,9</t>
  </si>
  <si>
    <t xml:space="preserve"> 3.16,8</t>
  </si>
  <si>
    <t xml:space="preserve"> 6.15,7</t>
  </si>
  <si>
    <t>Zukker/Teder</t>
  </si>
  <si>
    <t xml:space="preserve"> 3.41,3</t>
  </si>
  <si>
    <t>Lunts/Teder</t>
  </si>
  <si>
    <t xml:space="preserve"> 3.20,5</t>
  </si>
  <si>
    <t xml:space="preserve">  33/18</t>
  </si>
  <si>
    <t>Lee/Kaljura</t>
  </si>
  <si>
    <t xml:space="preserve"> 3.46,3</t>
  </si>
  <si>
    <t xml:space="preserve">  40/6</t>
  </si>
  <si>
    <t>Järvela/Raidoja</t>
  </si>
  <si>
    <t xml:space="preserve"> 3.23,1</t>
  </si>
  <si>
    <t xml:space="preserve">  40/21</t>
  </si>
  <si>
    <t xml:space="preserve">  52/25</t>
  </si>
  <si>
    <t>Eichfuss/Otsa</t>
  </si>
  <si>
    <t xml:space="preserve">  43/23</t>
  </si>
  <si>
    <t xml:space="preserve">  45/21</t>
  </si>
  <si>
    <t>Liivrand/Lossman</t>
  </si>
  <si>
    <t xml:space="preserve"> 3.54,6</t>
  </si>
  <si>
    <t xml:space="preserve">  65/14</t>
  </si>
  <si>
    <t xml:space="preserve">  67/2</t>
  </si>
  <si>
    <t>Johanson/Tammoja</t>
  </si>
  <si>
    <t xml:space="preserve"> 6.32,9</t>
  </si>
  <si>
    <t xml:space="preserve">  48/25</t>
  </si>
  <si>
    <t xml:space="preserve"> 3.28,3</t>
  </si>
  <si>
    <t xml:space="preserve"> 3.23,8</t>
  </si>
  <si>
    <t xml:space="preserve"> 3.27,6</t>
  </si>
  <si>
    <t xml:space="preserve"> 3.31,7</t>
  </si>
  <si>
    <t xml:space="preserve"> 4.06,6</t>
  </si>
  <si>
    <t xml:space="preserve">  73/2</t>
  </si>
  <si>
    <t>Friedemann/Must</t>
  </si>
  <si>
    <t xml:space="preserve"> 3.18,6</t>
  </si>
  <si>
    <t xml:space="preserve">  69/3</t>
  </si>
  <si>
    <t xml:space="preserve"> 3.39,6</t>
  </si>
  <si>
    <t xml:space="preserve"> 6.32,6</t>
  </si>
  <si>
    <t xml:space="preserve"> 3.36,3</t>
  </si>
  <si>
    <t xml:space="preserve">  58/28</t>
  </si>
  <si>
    <t xml:space="preserve"> 4.05,0</t>
  </si>
  <si>
    <t xml:space="preserve">  68/2</t>
  </si>
  <si>
    <t>Mäemurd/Allika</t>
  </si>
  <si>
    <t xml:space="preserve"> 3.26,8</t>
  </si>
  <si>
    <t xml:space="preserve">  80/30</t>
  </si>
  <si>
    <t>Saapar/Lillepuu</t>
  </si>
  <si>
    <t xml:space="preserve"> 4.09,6</t>
  </si>
  <si>
    <t xml:space="preserve"> 3.40,3</t>
  </si>
  <si>
    <t>Pool/Pool</t>
  </si>
  <si>
    <t>Ilistom/Sulu</t>
  </si>
  <si>
    <t>Tiits/Saar</t>
  </si>
  <si>
    <t>Vänt/Sepp</t>
  </si>
  <si>
    <t xml:space="preserve"> 3.40,7</t>
  </si>
  <si>
    <t xml:space="preserve">  88/5</t>
  </si>
  <si>
    <t>Vaher/Metsis</t>
  </si>
  <si>
    <t xml:space="preserve">  74/3</t>
  </si>
  <si>
    <t xml:space="preserve"> 4.27,9</t>
  </si>
  <si>
    <t xml:space="preserve"> 3.41,6</t>
  </si>
  <si>
    <t xml:space="preserve">  95/6</t>
  </si>
  <si>
    <t>Laupa/Laupa</t>
  </si>
  <si>
    <t xml:space="preserve"> 4.16,7</t>
  </si>
  <si>
    <t xml:space="preserve"> 3.43,0</t>
  </si>
  <si>
    <t>Leinberg/Vorel</t>
  </si>
  <si>
    <t xml:space="preserve"> 3.41,7</t>
  </si>
  <si>
    <t xml:space="preserve">  84/5</t>
  </si>
  <si>
    <t>Mängel/Joessaar</t>
  </si>
  <si>
    <t xml:space="preserve"> 4.23,3</t>
  </si>
  <si>
    <t xml:space="preserve"> 3.46,8</t>
  </si>
  <si>
    <t xml:space="preserve">  90/5</t>
  </si>
  <si>
    <t xml:space="preserve"> 4.28,6</t>
  </si>
  <si>
    <t xml:space="preserve">  91/7</t>
  </si>
  <si>
    <t xml:space="preserve"> 4.25,2</t>
  </si>
  <si>
    <t xml:space="preserve"> 3.52,8</t>
  </si>
  <si>
    <t>Madiberg/Niinemäe</t>
  </si>
  <si>
    <t xml:space="preserve"> 4.48,7</t>
  </si>
  <si>
    <t xml:space="preserve"> 103/32</t>
  </si>
  <si>
    <t>Annus/Lehtmets</t>
  </si>
  <si>
    <t xml:space="preserve"> 4.26,7</t>
  </si>
  <si>
    <t>Raadik/Aller</t>
  </si>
  <si>
    <t xml:space="preserve"> 4.27,3</t>
  </si>
  <si>
    <t xml:space="preserve"> 4.43,4</t>
  </si>
  <si>
    <t xml:space="preserve"> 4.03,8</t>
  </si>
  <si>
    <t xml:space="preserve"> 4.07,9</t>
  </si>
  <si>
    <t>Kuutok/Hein</t>
  </si>
  <si>
    <t xml:space="preserve"> 5.02,0</t>
  </si>
  <si>
    <t xml:space="preserve"> 4.20,1</t>
  </si>
  <si>
    <t>Juhe/Kimber</t>
  </si>
  <si>
    <t xml:space="preserve"> 4.49,1</t>
  </si>
  <si>
    <t xml:space="preserve"> 8.27,8</t>
  </si>
  <si>
    <t>Aulik/Kaljumets</t>
  </si>
  <si>
    <t>14.47,0</t>
  </si>
  <si>
    <t>Samm/Taal</t>
  </si>
  <si>
    <t>Evestus/Purde</t>
  </si>
  <si>
    <t>Gluskov/Ivanov</t>
  </si>
  <si>
    <t>Pank/Kaldma</t>
  </si>
  <si>
    <t>Bluum/Bluum</t>
  </si>
  <si>
    <t>Seljamäe/Mäestu</t>
  </si>
  <si>
    <t>Märss/Kliss</t>
  </si>
  <si>
    <t>Kutser/Ojavee</t>
  </si>
  <si>
    <t>Annus/Baranov</t>
  </si>
  <si>
    <t>Uusjärv/Männikust</t>
  </si>
  <si>
    <t>Tanning/Jaakma</t>
  </si>
  <si>
    <t>Aru/Kullamäe</t>
  </si>
  <si>
    <t xml:space="preserve">  67.80 km/h</t>
  </si>
  <si>
    <t xml:space="preserve">  66.30 km/h</t>
  </si>
  <si>
    <t xml:space="preserve">  1</t>
  </si>
  <si>
    <t xml:space="preserve">  6</t>
  </si>
  <si>
    <t xml:space="preserve">  8</t>
  </si>
  <si>
    <t>4 min. varem</t>
  </si>
  <si>
    <t>AKP5B</t>
  </si>
  <si>
    <t>5 min. hiljem</t>
  </si>
  <si>
    <t xml:space="preserve"> 0.50</t>
  </si>
  <si>
    <t>17 min. hiljem</t>
  </si>
  <si>
    <t xml:space="preserve"> 2.50</t>
  </si>
  <si>
    <t>16 min. hiljem</t>
  </si>
  <si>
    <t>123</t>
  </si>
  <si>
    <t xml:space="preserve">  64.03 km/h</t>
  </si>
  <si>
    <t>000</t>
  </si>
  <si>
    <t>0000</t>
  </si>
  <si>
    <t>Robert Kikkatalo</t>
  </si>
  <si>
    <t>Tarmo kikkatalo</t>
  </si>
  <si>
    <t>Vilsport Klubi MTÜ</t>
  </si>
  <si>
    <t>Mitsubishi Colt</t>
  </si>
  <si>
    <t xml:space="preserve"> 9:45</t>
  </si>
  <si>
    <t>Marten Poder</t>
  </si>
  <si>
    <t>Tarmo Heidemann</t>
  </si>
  <si>
    <t>Vändra TSK</t>
  </si>
  <si>
    <t>Honda Civic</t>
  </si>
  <si>
    <t xml:space="preserve"> 9:46</t>
  </si>
  <si>
    <t>Randel-Erik Evestus</t>
  </si>
  <si>
    <t>Henri Purde</t>
  </si>
  <si>
    <t>BMW 316I</t>
  </si>
  <si>
    <t xml:space="preserve"> 9:47</t>
  </si>
  <si>
    <t>Daaniel Gluskov</t>
  </si>
  <si>
    <t>Artjom Ivanov</t>
  </si>
  <si>
    <t>Toyota Yaris</t>
  </si>
  <si>
    <t xml:space="preserve"> 9:48</t>
  </si>
  <si>
    <t>Juhan Reimal</t>
  </si>
  <si>
    <t>Ain Reimal</t>
  </si>
  <si>
    <t>Thule Motorsport</t>
  </si>
  <si>
    <t>Opel Corsa</t>
  </si>
  <si>
    <t xml:space="preserve"> 9:49</t>
  </si>
  <si>
    <t>Cärolin Soidla</t>
  </si>
  <si>
    <t>Martin Jaanus</t>
  </si>
  <si>
    <t>CMK Racing Team</t>
  </si>
  <si>
    <t xml:space="preserve"> 9:50</t>
  </si>
  <si>
    <t>Romet Reimal</t>
  </si>
  <si>
    <t>Avo Reimal</t>
  </si>
  <si>
    <t>VW Polo</t>
  </si>
  <si>
    <t xml:space="preserve"> 9:51</t>
  </si>
  <si>
    <t>Andre Juhe</t>
  </si>
  <si>
    <t>Veiko Kimber</t>
  </si>
  <si>
    <t>Alma Racing</t>
  </si>
  <si>
    <t>Lada Samara</t>
  </si>
  <si>
    <t xml:space="preserve"> 9:52</t>
  </si>
  <si>
    <t>Tony Schwarzstein</t>
  </si>
  <si>
    <t>Mehis Kiiver</t>
  </si>
  <si>
    <t>Honda CRX</t>
  </si>
  <si>
    <t xml:space="preserve"> 9:53</t>
  </si>
  <si>
    <t>Rainer Raun</t>
  </si>
  <si>
    <t>Targo Raun</t>
  </si>
  <si>
    <t xml:space="preserve"> 9:54</t>
  </si>
  <si>
    <t>Kristofer Märtson</t>
  </si>
  <si>
    <t>Ilmar Pukk</t>
  </si>
  <si>
    <t>Virtsu vabaaja selts</t>
  </si>
  <si>
    <t xml:space="preserve"> 9:55</t>
  </si>
  <si>
    <t>Eerik Pank</t>
  </si>
  <si>
    <t>Tiina Kaldma</t>
  </si>
  <si>
    <t xml:space="preserve"> 9:56</t>
  </si>
  <si>
    <t>Jaspar Vaher</t>
  </si>
  <si>
    <t>Avo Vaher</t>
  </si>
  <si>
    <t>Kadrina Hobiklubi</t>
  </si>
  <si>
    <t xml:space="preserve"> 9:57</t>
  </si>
  <si>
    <t>Madis Laaser</t>
  </si>
  <si>
    <t>Jaagup Laaser</t>
  </si>
  <si>
    <t xml:space="preserve"> 9:58</t>
  </si>
  <si>
    <t>Egert Auendorf</t>
  </si>
  <si>
    <t>Henri Aav</t>
  </si>
  <si>
    <t>Auendorf Racing</t>
  </si>
  <si>
    <t xml:space="preserve"> 9:59</t>
  </si>
  <si>
    <t>Robert.Juss Soe</t>
  </si>
  <si>
    <t>Andres Tammel</t>
  </si>
  <si>
    <t>Renault Clio</t>
  </si>
  <si>
    <t>10:00</t>
  </si>
  <si>
    <t>Tommy Toim</t>
  </si>
  <si>
    <t>Taavi Pirnipuu</t>
  </si>
  <si>
    <t>Toyota Corolla</t>
  </si>
  <si>
    <t>10:01</t>
  </si>
  <si>
    <t>Kevin Kärp</t>
  </si>
  <si>
    <t>Marek Mändla</t>
  </si>
  <si>
    <t>Honda CRX VT</t>
  </si>
  <si>
    <t>10:02</t>
  </si>
  <si>
    <t>Magnar Arula</t>
  </si>
  <si>
    <t>Ragnar Laurits</t>
  </si>
  <si>
    <t>Honda Civic Type R</t>
  </si>
  <si>
    <t>10:03</t>
  </si>
  <si>
    <t>Pranko Korgesaar</t>
  </si>
  <si>
    <t>Priit Korgesaar</t>
  </si>
  <si>
    <t>BMW 318 TI</t>
  </si>
  <si>
    <t>10:04</t>
  </si>
  <si>
    <t>Markus Haiba</t>
  </si>
  <si>
    <t>Marti Rillo</t>
  </si>
  <si>
    <t>Veostar</t>
  </si>
  <si>
    <t>10:05</t>
  </si>
  <si>
    <t>Henri Pihel</t>
  </si>
  <si>
    <t>Urmas Roosimaa</t>
  </si>
  <si>
    <t>Mitsubishi Lancer EVO</t>
  </si>
  <si>
    <t>10:07</t>
  </si>
  <si>
    <t>Martin Vaga</t>
  </si>
  <si>
    <t>Joosep Ausmees</t>
  </si>
  <si>
    <t>10:08</t>
  </si>
  <si>
    <t>Lauri Kotkas</t>
  </si>
  <si>
    <t>Kalev Volli</t>
  </si>
  <si>
    <t>10:09</t>
  </si>
  <si>
    <t>Heiti Mitt</t>
  </si>
  <si>
    <t>Kadri Vares</t>
  </si>
  <si>
    <t>Altopal</t>
  </si>
  <si>
    <t>Mitsubishi EVO X</t>
  </si>
  <si>
    <t>10:10</t>
  </si>
  <si>
    <t>Antti Kangro</t>
  </si>
  <si>
    <t>Avo Kangro</t>
  </si>
  <si>
    <t>Oilterm</t>
  </si>
  <si>
    <t>Mitsubishi EVO X RS</t>
  </si>
  <si>
    <t>10:11</t>
  </si>
  <si>
    <t>Gert Aasmäe</t>
  </si>
  <si>
    <t>Vally Soopalu</t>
  </si>
  <si>
    <t>Mitsubishi EVO 9RS</t>
  </si>
  <si>
    <t>10:12</t>
  </si>
  <si>
    <t>Andri Sirp</t>
  </si>
  <si>
    <t>Jarmo Liivak</t>
  </si>
  <si>
    <t>Mitsubishi EVO 9</t>
  </si>
  <si>
    <t>10:13</t>
  </si>
  <si>
    <t>Silver Kütt</t>
  </si>
  <si>
    <t>Raiko Kauniste</t>
  </si>
  <si>
    <t>Rally Estonia</t>
  </si>
  <si>
    <t>10:14</t>
  </si>
  <si>
    <t>Andrek Pollumäe</t>
  </si>
  <si>
    <t>Alvar Kuutok</t>
  </si>
  <si>
    <t>BMW M3</t>
  </si>
  <si>
    <t>Daniel Ling</t>
  </si>
  <si>
    <t>Madis Kümmel</t>
  </si>
  <si>
    <t>Sassi Garaaz</t>
  </si>
  <si>
    <t>Argo Kuutok</t>
  </si>
  <si>
    <t>Ants Uustalu</t>
  </si>
  <si>
    <t>Ööbiku.ee</t>
  </si>
  <si>
    <t>BMW Coupe</t>
  </si>
  <si>
    <t>Hannes Kasak</t>
  </si>
  <si>
    <t>Argo Kangro</t>
  </si>
  <si>
    <t>Jannes.ee</t>
  </si>
  <si>
    <t>VW Golf</t>
  </si>
  <si>
    <t>Tauri Nogu</t>
  </si>
  <si>
    <t>Priit Nogu</t>
  </si>
  <si>
    <t>Kaspar Kibuspuu</t>
  </si>
  <si>
    <t>Georg.Matis Heinsoo</t>
  </si>
  <si>
    <t>Mihkel Truu</t>
  </si>
  <si>
    <t>Aleks Lesk</t>
  </si>
  <si>
    <t>Taisto Bluum</t>
  </si>
  <si>
    <t>Villi Bluum</t>
  </si>
  <si>
    <t>Romet Jürgenson</t>
  </si>
  <si>
    <t>Harli Palmits</t>
  </si>
  <si>
    <t>Mirko Kaunis</t>
  </si>
  <si>
    <t>Kristjan Lepind</t>
  </si>
  <si>
    <t>Rudolf Uusneem</t>
  </si>
  <si>
    <t>Kristo Holtsmann</t>
  </si>
  <si>
    <t>Hiiumaa RK</t>
  </si>
  <si>
    <t>Raul Aava</t>
  </si>
  <si>
    <t>Ülari Mustonen</t>
  </si>
  <si>
    <t>Kiired ja Olised</t>
  </si>
  <si>
    <t>Mihhail Borunov</t>
  </si>
  <si>
    <t>Karol Karino</t>
  </si>
  <si>
    <t>Geilo Valdmann</t>
  </si>
  <si>
    <t>Mart Loitjärv</t>
  </si>
  <si>
    <t>Juuru Tehnikaklubi</t>
  </si>
  <si>
    <t>Keven Serbin</t>
  </si>
  <si>
    <t>Martin Tamm</t>
  </si>
  <si>
    <t>Ivar Burmeister</t>
  </si>
  <si>
    <t>Rauno Jüriado</t>
  </si>
  <si>
    <t>Sander Klaus</t>
  </si>
  <si>
    <t>Martin Udusalu</t>
  </si>
  <si>
    <t>Märjamaaa Rally Team</t>
  </si>
  <si>
    <t>Marko Eespakk</t>
  </si>
  <si>
    <t>Eva.Lotta Eespakk</t>
  </si>
  <si>
    <t>Seat Ibiza</t>
  </si>
  <si>
    <t>Kristo Kruuser</t>
  </si>
  <si>
    <t>Priit Kruuser</t>
  </si>
  <si>
    <t>AKRACING</t>
  </si>
  <si>
    <t>Kristjan Hansson</t>
  </si>
  <si>
    <t>Kalmer Kase</t>
  </si>
  <si>
    <t>Marti Halling</t>
  </si>
  <si>
    <t>Reijo Kübarsepp</t>
  </si>
  <si>
    <t>Toomas Klemmer</t>
  </si>
  <si>
    <t>Kaila Klemmer</t>
  </si>
  <si>
    <t>BMW 323I</t>
  </si>
  <si>
    <t>Erki Auendorf</t>
  </si>
  <si>
    <t>Johann Lessuk</t>
  </si>
  <si>
    <t>Taavi Piipuu</t>
  </si>
  <si>
    <t>Oliver Mägi</t>
  </si>
  <si>
    <t>Urmo Kaasik</t>
  </si>
  <si>
    <t>Ingvar Mägi</t>
  </si>
  <si>
    <t>Subaru Impreza</t>
  </si>
  <si>
    <t>Hillar Roosileht</t>
  </si>
  <si>
    <t>Raido Uesson</t>
  </si>
  <si>
    <t>Rainer Tuberik</t>
  </si>
  <si>
    <t>Raido Vetesina</t>
  </si>
  <si>
    <t>Daniel Lüüding</t>
  </si>
  <si>
    <t>Karmo Rander</t>
  </si>
  <si>
    <t>BMW 318TDS</t>
  </si>
  <si>
    <t>Maria Roop</t>
  </si>
  <si>
    <t>Jaanus Tobias</t>
  </si>
  <si>
    <t>Jürgen Jaago</t>
  </si>
  <si>
    <t>Markus Udusalu</t>
  </si>
  <si>
    <t>Egert Jakobi</t>
  </si>
  <si>
    <t>Bruno Jakobi</t>
  </si>
  <si>
    <t>Raivo Poom</t>
  </si>
  <si>
    <t>Mairo Ojaviir</t>
  </si>
  <si>
    <t>Joosep Mäe</t>
  </si>
  <si>
    <t>Mikk Volmsen</t>
  </si>
  <si>
    <t>Audi A3</t>
  </si>
  <si>
    <t>Kaido Saul</t>
  </si>
  <si>
    <t>Edy Murumägi</t>
  </si>
  <si>
    <t>KR Racing</t>
  </si>
  <si>
    <t>Kaspar Kark</t>
  </si>
  <si>
    <t>Jörgen Loorents</t>
  </si>
  <si>
    <t>Indrek Tammel</t>
  </si>
  <si>
    <t>Kairin Tammel</t>
  </si>
  <si>
    <t>Ford Escort</t>
  </si>
  <si>
    <t>Marko Suuster</t>
  </si>
  <si>
    <t>Allan Liister</t>
  </si>
  <si>
    <t>Martin Seljamäe</t>
  </si>
  <si>
    <t>Indrek Mäestu</t>
  </si>
  <si>
    <t>Tuningexpert</t>
  </si>
  <si>
    <t>Aira Lepp</t>
  </si>
  <si>
    <t>Ain Lepp</t>
  </si>
  <si>
    <t>Nissan Sunny</t>
  </si>
  <si>
    <t>Heigo Tinno</t>
  </si>
  <si>
    <t>Veiko Vilu</t>
  </si>
  <si>
    <t>Kati Noukas</t>
  </si>
  <si>
    <t>Aimar Sing</t>
  </si>
  <si>
    <t>Allar Eichfuss</t>
  </si>
  <si>
    <t>Jaagup Otsa</t>
  </si>
  <si>
    <t>AK Racing</t>
  </si>
  <si>
    <t>Volvo 940</t>
  </si>
  <si>
    <t>Aneta Lepp</t>
  </si>
  <si>
    <t>Neeme Koppel</t>
  </si>
  <si>
    <t>Mirek Matikainen</t>
  </si>
  <si>
    <t>Elton Gutmann</t>
  </si>
  <si>
    <t>Annika Vänt</t>
  </si>
  <si>
    <t>Argo Sepp</t>
  </si>
  <si>
    <t>Ford Fiesta ST</t>
  </si>
  <si>
    <t>Reigo Roosimets</t>
  </si>
  <si>
    <t>Egerd Enok</t>
  </si>
  <si>
    <t>Janno Johanson</t>
  </si>
  <si>
    <t>Markus Tammoja</t>
  </si>
  <si>
    <t>Alari Lunts</t>
  </si>
  <si>
    <t>Kaur Teder</t>
  </si>
  <si>
    <t>Asko Meos</t>
  </si>
  <si>
    <t>Verko Nomme</t>
  </si>
  <si>
    <t>Ats Nolvak</t>
  </si>
  <si>
    <t>Kadri Vahur</t>
  </si>
  <si>
    <t>VAZ 21063</t>
  </si>
  <si>
    <t>Olavi Paju</t>
  </si>
  <si>
    <t>Gert Udumäe</t>
  </si>
  <si>
    <t>Toomas Tonsau</t>
  </si>
  <si>
    <t>Margus Sillaste</t>
  </si>
  <si>
    <t>Ruslan Pleshanov</t>
  </si>
  <si>
    <t>Darja Shirokova</t>
  </si>
  <si>
    <t>Angelar Garage</t>
  </si>
  <si>
    <t>AZLK294/2018</t>
  </si>
  <si>
    <t>Jaan Ilistom</t>
  </si>
  <si>
    <t>Aksel Sulu</t>
  </si>
  <si>
    <t>Jaan Hansen</t>
  </si>
  <si>
    <t>Derek Tedre</t>
  </si>
  <si>
    <t>Vändra Romuring</t>
  </si>
  <si>
    <t>Triinu Tammel</t>
  </si>
  <si>
    <t>Karoliina Tammel</t>
  </si>
  <si>
    <t>Rain Laupa</t>
  </si>
  <si>
    <t>Olavi Laupa</t>
  </si>
  <si>
    <t>Martin Taal</t>
  </si>
  <si>
    <t>Ivar Kallasmaa</t>
  </si>
  <si>
    <t>Kaido Märss</t>
  </si>
  <si>
    <t>Sander Kliss</t>
  </si>
  <si>
    <t>Aleksandr Semet</t>
  </si>
  <si>
    <t>Indrek Vulf</t>
  </si>
  <si>
    <t>MRF Motorsport</t>
  </si>
  <si>
    <t>Ken Liivrand</t>
  </si>
  <si>
    <t>Trista Lossman</t>
  </si>
  <si>
    <t>VW Golf GTI</t>
  </si>
  <si>
    <t>Magnus Lepp</t>
  </si>
  <si>
    <t>Patrick Juhe</t>
  </si>
  <si>
    <t>Siim Zukker</t>
  </si>
  <si>
    <t>Margus Teder</t>
  </si>
  <si>
    <t>Raoul Renser</t>
  </si>
  <si>
    <t>Agnus Poder</t>
  </si>
  <si>
    <t>Audi S1</t>
  </si>
  <si>
    <t>Kaspar Kasari</t>
  </si>
  <si>
    <t>Hannes Kuusmaa</t>
  </si>
  <si>
    <t>Karmani Automoto</t>
  </si>
  <si>
    <t>Honda Type R</t>
  </si>
  <si>
    <t>Martin Kutser</t>
  </si>
  <si>
    <t>Kristjan Ojavee</t>
  </si>
  <si>
    <t>Milrem Motorsport</t>
  </si>
  <si>
    <t>Alexander Annus</t>
  </si>
  <si>
    <t>Fränk Baranov</t>
  </si>
  <si>
    <t xml:space="preserve"> 107</t>
  </si>
  <si>
    <t>LK9F</t>
  </si>
  <si>
    <t xml:space="preserve">  52</t>
  </si>
  <si>
    <t>LK8F</t>
  </si>
  <si>
    <t xml:space="preserve">  59</t>
  </si>
  <si>
    <t>LK6F</t>
  </si>
  <si>
    <t xml:space="preserve"> 125</t>
  </si>
  <si>
    <t xml:space="preserve"> 103</t>
  </si>
  <si>
    <t>AKP3B</t>
  </si>
  <si>
    <t xml:space="preserve"> 2.40</t>
  </si>
  <si>
    <t xml:space="preserve"> 3.30</t>
  </si>
  <si>
    <t>AKP1</t>
  </si>
  <si>
    <t>AKP11</t>
  </si>
  <si>
    <t xml:space="preserve"> 2.00</t>
  </si>
  <si>
    <t>AKP7</t>
  </si>
  <si>
    <t xml:space="preserve"> 3.30,1</t>
  </si>
  <si>
    <t xml:space="preserve"> 5.13,4</t>
  </si>
  <si>
    <t xml:space="preserve"> 3.48,3</t>
  </si>
  <si>
    <t xml:space="preserve"> 3.29,0</t>
  </si>
  <si>
    <t xml:space="preserve"> 5.16,5</t>
  </si>
  <si>
    <t xml:space="preserve"> 3.47,8</t>
  </si>
  <si>
    <t xml:space="preserve"> 3.32,8</t>
  </si>
  <si>
    <t xml:space="preserve"> 5.22,2</t>
  </si>
  <si>
    <t xml:space="preserve"> 5.28,3</t>
  </si>
  <si>
    <t xml:space="preserve"> 3.44,2</t>
  </si>
  <si>
    <t xml:space="preserve"> 5.26,5</t>
  </si>
  <si>
    <t xml:space="preserve"> 3.46,4</t>
  </si>
  <si>
    <t xml:space="preserve"> 5.40,1</t>
  </si>
  <si>
    <t xml:space="preserve">  13/6</t>
  </si>
  <si>
    <t xml:space="preserve"> 6.02,5</t>
  </si>
  <si>
    <t xml:space="preserve"> 3.57,9</t>
  </si>
  <si>
    <t xml:space="preserve"> 3.54,9</t>
  </si>
  <si>
    <t xml:space="preserve"> 5.40,4</t>
  </si>
  <si>
    <t xml:space="preserve">   7/2</t>
  </si>
  <si>
    <t xml:space="preserve">  10/4</t>
  </si>
  <si>
    <t xml:space="preserve"> 5.41,5</t>
  </si>
  <si>
    <t xml:space="preserve">  20/8</t>
  </si>
  <si>
    <t xml:space="preserve">   9/4</t>
  </si>
  <si>
    <t xml:space="preserve">  14/5</t>
  </si>
  <si>
    <t xml:space="preserve"> 5.41,2</t>
  </si>
  <si>
    <t xml:space="preserve">   8/3</t>
  </si>
  <si>
    <t xml:space="preserve"> 11/5</t>
  </si>
  <si>
    <t xml:space="preserve"> 5.42,0</t>
  </si>
  <si>
    <t xml:space="preserve"> 3.58,9</t>
  </si>
  <si>
    <t xml:space="preserve">   8/1</t>
  </si>
  <si>
    <t xml:space="preserve">  15/8</t>
  </si>
  <si>
    <t xml:space="preserve">  10/5</t>
  </si>
  <si>
    <t xml:space="preserve">  15/6</t>
  </si>
  <si>
    <t xml:space="preserve"> 12/6</t>
  </si>
  <si>
    <t xml:space="preserve"> 5.48,1</t>
  </si>
  <si>
    <t>46.51,5</t>
  </si>
  <si>
    <t xml:space="preserve"> 5.49,5</t>
  </si>
  <si>
    <t xml:space="preserve">  30/12</t>
  </si>
  <si>
    <t xml:space="preserve"> 5.42,8</t>
  </si>
  <si>
    <t xml:space="preserve">  11/6</t>
  </si>
  <si>
    <t xml:space="preserve"> 3.55,6</t>
  </si>
  <si>
    <t xml:space="preserve"> 5.51,7</t>
  </si>
  <si>
    <t xml:space="preserve">  21/3</t>
  </si>
  <si>
    <t xml:space="preserve">  21/1</t>
  </si>
  <si>
    <t xml:space="preserve"> 3.53,4</t>
  </si>
  <si>
    <t xml:space="preserve"> 5.43,2</t>
  </si>
  <si>
    <t xml:space="preserve">  23/3</t>
  </si>
  <si>
    <t xml:space="preserve">  17/2</t>
  </si>
  <si>
    <t xml:space="preserve">  12/1</t>
  </si>
  <si>
    <t xml:space="preserve"> 3.50,3</t>
  </si>
  <si>
    <t xml:space="preserve">  18/7</t>
  </si>
  <si>
    <t xml:space="preserve">  14/7</t>
  </si>
  <si>
    <t xml:space="preserve"> 3.52,7</t>
  </si>
  <si>
    <t xml:space="preserve"> 5.44,6</t>
  </si>
  <si>
    <t xml:space="preserve">  16/9</t>
  </si>
  <si>
    <t xml:space="preserve">  13/7</t>
  </si>
  <si>
    <t xml:space="preserve"> 3.47,0</t>
  </si>
  <si>
    <t xml:space="preserve">  27/5</t>
  </si>
  <si>
    <t xml:space="preserve"> 3.55,9</t>
  </si>
  <si>
    <t xml:space="preserve"> 5.49,0</t>
  </si>
  <si>
    <t xml:space="preserve">  24/9</t>
  </si>
  <si>
    <t xml:space="preserve"> 5.55,5</t>
  </si>
  <si>
    <t xml:space="preserve"> 4.02,8</t>
  </si>
  <si>
    <t xml:space="preserve">  19/2</t>
  </si>
  <si>
    <t xml:space="preserve">  36/3</t>
  </si>
  <si>
    <t xml:space="preserve">  26/4</t>
  </si>
  <si>
    <t xml:space="preserve"> 4.00,8</t>
  </si>
  <si>
    <t xml:space="preserve"> 5.48,4</t>
  </si>
  <si>
    <t xml:space="preserve">  30/2</t>
  </si>
  <si>
    <t xml:space="preserve"> 5.48,8</t>
  </si>
  <si>
    <t xml:space="preserve">  27/9</t>
  </si>
  <si>
    <t xml:space="preserve">  35/7</t>
  </si>
  <si>
    <t xml:space="preserve"> 5.56,4</t>
  </si>
  <si>
    <t xml:space="preserve"> 4.03,6</t>
  </si>
  <si>
    <t xml:space="preserve"> 5.50,8</t>
  </si>
  <si>
    <t xml:space="preserve">  24/4</t>
  </si>
  <si>
    <t xml:space="preserve">  39/4</t>
  </si>
  <si>
    <t xml:space="preserve">  25/3</t>
  </si>
  <si>
    <t xml:space="preserve"> 26/1</t>
  </si>
  <si>
    <t xml:space="preserve"> 5.53,4</t>
  </si>
  <si>
    <t xml:space="preserve">  36/16</t>
  </si>
  <si>
    <t xml:space="preserve">  33/17</t>
  </si>
  <si>
    <t xml:space="preserve"> 6.00,8</t>
  </si>
  <si>
    <t xml:space="preserve"> 4.06,4</t>
  </si>
  <si>
    <t xml:space="preserve">  29/11</t>
  </si>
  <si>
    <t xml:space="preserve"> 5.56,8</t>
  </si>
  <si>
    <t xml:space="preserve"> 5.55,7</t>
  </si>
  <si>
    <t xml:space="preserve">  43/3</t>
  </si>
  <si>
    <t xml:space="preserve">  37/2</t>
  </si>
  <si>
    <t xml:space="preserve"> 4.02,3</t>
  </si>
  <si>
    <t xml:space="preserve"> 6.04,9</t>
  </si>
  <si>
    <t xml:space="preserve"> 4.12,1</t>
  </si>
  <si>
    <t xml:space="preserve">  48/20</t>
  </si>
  <si>
    <t xml:space="preserve"> 5.57,5</t>
  </si>
  <si>
    <t xml:space="preserve"> 4.02,4</t>
  </si>
  <si>
    <t xml:space="preserve">  34/4</t>
  </si>
  <si>
    <t xml:space="preserve">  34/5</t>
  </si>
  <si>
    <t xml:space="preserve"> 6.10,4</t>
  </si>
  <si>
    <t xml:space="preserve">  46/19</t>
  </si>
  <si>
    <t xml:space="preserve"> 4.03,7</t>
  </si>
  <si>
    <t xml:space="preserve"> 5.54,9</t>
  </si>
  <si>
    <t xml:space="preserve">  40/3</t>
  </si>
  <si>
    <t xml:space="preserve">  27/1</t>
  </si>
  <si>
    <t xml:space="preserve"> 5.58,6</t>
  </si>
  <si>
    <t xml:space="preserve"> 4.04,5</t>
  </si>
  <si>
    <t xml:space="preserve">  29/15</t>
  </si>
  <si>
    <t xml:space="preserve">  29/12</t>
  </si>
  <si>
    <t xml:space="preserve"> 4.11,3</t>
  </si>
  <si>
    <t xml:space="preserve"> 6.09,4</t>
  </si>
  <si>
    <t xml:space="preserve"> 6.07,1</t>
  </si>
  <si>
    <t xml:space="preserve"> 6.06,8</t>
  </si>
  <si>
    <t xml:space="preserve">  57/6</t>
  </si>
  <si>
    <t xml:space="preserve"> 8.11,8</t>
  </si>
  <si>
    <t xml:space="preserve">  27/10</t>
  </si>
  <si>
    <t xml:space="preserve"> 4.01,2</t>
  </si>
  <si>
    <t xml:space="preserve"> 5.54,3</t>
  </si>
  <si>
    <t xml:space="preserve"> 6.07,3</t>
  </si>
  <si>
    <t xml:space="preserve"> 4.05,6</t>
  </si>
  <si>
    <t xml:space="preserve"> 6.12,0</t>
  </si>
  <si>
    <t xml:space="preserve"> 4.20,3</t>
  </si>
  <si>
    <t xml:space="preserve">  49/21</t>
  </si>
  <si>
    <t xml:space="preserve"> 6.13,4</t>
  </si>
  <si>
    <t xml:space="preserve"> 4.09,0</t>
  </si>
  <si>
    <t xml:space="preserve"> 6.20,5</t>
  </si>
  <si>
    <t xml:space="preserve"> 4.22,3</t>
  </si>
  <si>
    <t xml:space="preserve">  53/22</t>
  </si>
  <si>
    <t xml:space="preserve"> 6.03,9</t>
  </si>
  <si>
    <t xml:space="preserve">  59/23</t>
  </si>
  <si>
    <t xml:space="preserve">  51/22</t>
  </si>
  <si>
    <t xml:space="preserve"> 4.05,9</t>
  </si>
  <si>
    <t xml:space="preserve"> 6.20,7</t>
  </si>
  <si>
    <t xml:space="preserve"> 4.12,3</t>
  </si>
  <si>
    <t xml:space="preserve">  55/9</t>
  </si>
  <si>
    <t xml:space="preserve">  66/2</t>
  </si>
  <si>
    <t xml:space="preserve">  49/1</t>
  </si>
  <si>
    <t xml:space="preserve"> 4.14,8</t>
  </si>
  <si>
    <t xml:space="preserve"> 6.15,6</t>
  </si>
  <si>
    <t xml:space="preserve"> 4.18,5</t>
  </si>
  <si>
    <t xml:space="preserve">  60/1</t>
  </si>
  <si>
    <t xml:space="preserve">  50/2</t>
  </si>
  <si>
    <t xml:space="preserve"> 4.25,0</t>
  </si>
  <si>
    <t xml:space="preserve"> 6.14,9</t>
  </si>
  <si>
    <t xml:space="preserve"> 4.37,3</t>
  </si>
  <si>
    <t xml:space="preserve">  63/7</t>
  </si>
  <si>
    <t xml:space="preserve"> 6.08,0</t>
  </si>
  <si>
    <t xml:space="preserve"> 52/22</t>
  </si>
  <si>
    <t xml:space="preserve"> 6.17,6</t>
  </si>
  <si>
    <t xml:space="preserve"> 4.17,2</t>
  </si>
  <si>
    <t xml:space="preserve"> 4.36,9</t>
  </si>
  <si>
    <t xml:space="preserve">  67/12</t>
  </si>
  <si>
    <t xml:space="preserve"> 4.26,1</t>
  </si>
  <si>
    <t xml:space="preserve"> 6.16,6</t>
  </si>
  <si>
    <t xml:space="preserve">  53/4</t>
  </si>
  <si>
    <t xml:space="preserve">  52/4</t>
  </si>
  <si>
    <t xml:space="preserve"> 4.15,9</t>
  </si>
  <si>
    <t xml:space="preserve"> 6.11,4</t>
  </si>
  <si>
    <t xml:space="preserve"> 4.20,2</t>
  </si>
  <si>
    <t xml:space="preserve">  46/2</t>
  </si>
  <si>
    <t xml:space="preserve"> 4.25,8</t>
  </si>
  <si>
    <t xml:space="preserve"> 4.27,6</t>
  </si>
  <si>
    <t xml:space="preserve">  61/11</t>
  </si>
  <si>
    <t xml:space="preserve"> 6.36,5</t>
  </si>
  <si>
    <t xml:space="preserve"> 4.24,5</t>
  </si>
  <si>
    <t xml:space="preserve">  69/5</t>
  </si>
  <si>
    <t xml:space="preserve">  56/4</t>
  </si>
  <si>
    <t xml:space="preserve"> 6.49,3</t>
  </si>
  <si>
    <t xml:space="preserve"> 5.00,1</t>
  </si>
  <si>
    <t xml:space="preserve">  68/3</t>
  </si>
  <si>
    <t xml:space="preserve"> 4.46,1</t>
  </si>
  <si>
    <t xml:space="preserve"> 5.57,9</t>
  </si>
  <si>
    <t xml:space="preserve"> 4.17,6</t>
  </si>
  <si>
    <t xml:space="preserve">  79/8</t>
  </si>
  <si>
    <t xml:space="preserve">  59/5</t>
  </si>
  <si>
    <t xml:space="preserve"> 6.39,4</t>
  </si>
  <si>
    <t xml:space="preserve"> 4.38,3</t>
  </si>
  <si>
    <t xml:space="preserve">  76/7</t>
  </si>
  <si>
    <t xml:space="preserve"> 4.32,1</t>
  </si>
  <si>
    <t xml:space="preserve"> 6.39,2</t>
  </si>
  <si>
    <t xml:space="preserve"> 4.31,4</t>
  </si>
  <si>
    <t xml:space="preserve">  71/6</t>
  </si>
  <si>
    <t xml:space="preserve"> 4.28,4</t>
  </si>
  <si>
    <t xml:space="preserve"> 6.37,9</t>
  </si>
  <si>
    <t xml:space="preserve"> 4.31,5</t>
  </si>
  <si>
    <t xml:space="preserve"> 6.36,9</t>
  </si>
  <si>
    <t xml:space="preserve"> 4.33,0</t>
  </si>
  <si>
    <t xml:space="preserve"> 4.41,0</t>
  </si>
  <si>
    <t xml:space="preserve"> 4.38,9</t>
  </si>
  <si>
    <t xml:space="preserve">  74/4</t>
  </si>
  <si>
    <t xml:space="preserve"> 4.47,4</t>
  </si>
  <si>
    <t xml:space="preserve"> 6.50,4</t>
  </si>
  <si>
    <t xml:space="preserve"> 5.32,9</t>
  </si>
  <si>
    <t xml:space="preserve"> 4.59,0</t>
  </si>
  <si>
    <t xml:space="preserve"> 4.27,8</t>
  </si>
  <si>
    <t xml:space="preserve"> 4.52,5</t>
  </si>
  <si>
    <t xml:space="preserve"> 7.05,5</t>
  </si>
  <si>
    <t xml:space="preserve"> 4.41,2</t>
  </si>
  <si>
    <t xml:space="preserve"> 4.56,7</t>
  </si>
  <si>
    <t xml:space="preserve"> 4.58,8</t>
  </si>
  <si>
    <t xml:space="preserve"> 4.50,8</t>
  </si>
  <si>
    <t xml:space="preserve"> 4.51,4</t>
  </si>
  <si>
    <t xml:space="preserve">  78/3</t>
  </si>
  <si>
    <t xml:space="preserve">  70/3</t>
  </si>
  <si>
    <t xml:space="preserve"> 4.51,5</t>
  </si>
  <si>
    <t xml:space="preserve">  80/14</t>
  </si>
  <si>
    <t xml:space="preserve"> 5.49,1</t>
  </si>
  <si>
    <t xml:space="preserve"> 4.13,9</t>
  </si>
  <si>
    <t xml:space="preserve"> 73/3</t>
  </si>
  <si>
    <t xml:space="preserve"> 6.07,2</t>
  </si>
  <si>
    <t>16.19,7</t>
  </si>
  <si>
    <t xml:space="preserve">  50/1</t>
  </si>
  <si>
    <t xml:space="preserve"> 4.20,0</t>
  </si>
  <si>
    <t xml:space="preserve">  64/26</t>
  </si>
  <si>
    <t xml:space="preserve">  39/17</t>
  </si>
  <si>
    <t xml:space="preserve">  62/24</t>
  </si>
  <si>
    <t xml:space="preserve">  39/1</t>
  </si>
  <si>
    <t xml:space="preserve">  41/1</t>
  </si>
  <si>
    <t>Adograaf</t>
  </si>
  <si>
    <t xml:space="preserve">  75.88 km/h</t>
  </si>
  <si>
    <t xml:space="preserve">  71.80 km/h</t>
  </si>
  <si>
    <t xml:space="preserve">  68.16 km/h</t>
  </si>
  <si>
    <t xml:space="preserve">  63.11 km/h</t>
  </si>
  <si>
    <t xml:space="preserve">  65.79 km/h</t>
  </si>
  <si>
    <t xml:space="preserve">  67.20 km/h</t>
  </si>
  <si>
    <t xml:space="preserve">  66.68 km/h</t>
  </si>
  <si>
    <t xml:space="preserve">  63.48 km/h</t>
  </si>
  <si>
    <t xml:space="preserve">  71.63 km/h</t>
  </si>
  <si>
    <t xml:space="preserve"> 4.26 km</t>
  </si>
  <si>
    <t xml:space="preserve"> 25 Kotkas/Volli</t>
  </si>
  <si>
    <t xml:space="preserve"> 51 Kruuser/Kruuser</t>
  </si>
  <si>
    <t xml:space="preserve"> 41 Jürgenson/Palmits</t>
  </si>
  <si>
    <t xml:space="preserve"> 76 Vänt/Sepp</t>
  </si>
  <si>
    <t xml:space="preserve"> 19 Kärp/Mändla</t>
  </si>
  <si>
    <t xml:space="preserve"> 14 Vaher/Vaher</t>
  </si>
  <si>
    <t xml:space="preserve"> 49 Klaus/Udusalu</t>
  </si>
  <si>
    <t xml:space="preserve"> 69 Seljamäe/Mäestu</t>
  </si>
  <si>
    <t>119 Uukareda/Nolvak</t>
  </si>
  <si>
    <t>VirvarKaubaOÜ</t>
  </si>
  <si>
    <t xml:space="preserve">  78.08 km/h</t>
  </si>
  <si>
    <t xml:space="preserve">  73.98 km/h</t>
  </si>
  <si>
    <t xml:space="preserve">  71.48 km/h</t>
  </si>
  <si>
    <t xml:space="preserve">  65.95 km/h</t>
  </si>
  <si>
    <t xml:space="preserve">  68.71 km/h</t>
  </si>
  <si>
    <t xml:space="preserve">  69.74 km/h</t>
  </si>
  <si>
    <t xml:space="preserve">  68.64 km/h</t>
  </si>
  <si>
    <t xml:space="preserve">  63.61 km/h</t>
  </si>
  <si>
    <t xml:space="preserve">  72.04 km/h</t>
  </si>
  <si>
    <t xml:space="preserve"> 3.88 km</t>
  </si>
  <si>
    <t xml:space="preserve"> 23 Pihel/Roosimaa</t>
  </si>
  <si>
    <t xml:space="preserve"> 42 Kaunis/Lepind</t>
  </si>
  <si>
    <t xml:space="preserve"> 74 Lepp/Koppel</t>
  </si>
  <si>
    <t xml:space="preserve"> 20 Arula/Laurits</t>
  </si>
  <si>
    <t xml:space="preserve"> 62 Jakobi/Jakobi</t>
  </si>
  <si>
    <t xml:space="preserve"> 80 Meos/Nomme</t>
  </si>
  <si>
    <t>KaiviTransOÜ</t>
  </si>
  <si>
    <t xml:space="preserve"> 7.06 km</t>
  </si>
  <si>
    <t>RMW</t>
  </si>
  <si>
    <t xml:space="preserve">  77.34 km/h</t>
  </si>
  <si>
    <t xml:space="preserve">  70.93 km/h</t>
  </si>
  <si>
    <t xml:space="preserve">  67.83 km/h</t>
  </si>
  <si>
    <t xml:space="preserve">  65.68 km/h</t>
  </si>
  <si>
    <t xml:space="preserve">  62.83 km/h</t>
  </si>
  <si>
    <t xml:space="preserve">  68.31 km/h</t>
  </si>
  <si>
    <t xml:space="preserve"> 32 Pollumäe/Kuutok</t>
  </si>
  <si>
    <t xml:space="preserve"> 70 Lepp/Lepp</t>
  </si>
  <si>
    <t>121 Friedemann/Must</t>
  </si>
  <si>
    <t>DirectWork</t>
  </si>
  <si>
    <t xml:space="preserve">  79.00 km/h</t>
  </si>
  <si>
    <t xml:space="preserve">  72.34 km/h</t>
  </si>
  <si>
    <t xml:space="preserve">  71.74 km/h</t>
  </si>
  <si>
    <t xml:space="preserve">  66.01 km/h</t>
  </si>
  <si>
    <t xml:space="preserve">  68.67 km/h</t>
  </si>
  <si>
    <t xml:space="preserve">  68.40 km/h</t>
  </si>
  <si>
    <t xml:space="preserve">  63.58 km/h</t>
  </si>
  <si>
    <t xml:space="preserve">  70.55 km/h</t>
  </si>
  <si>
    <t xml:space="preserve"> 28 Kangro/Kangro</t>
  </si>
  <si>
    <t xml:space="preserve"> 21 Korgesaar/Korgesaar</t>
  </si>
  <si>
    <t>LandheTradeOÜ</t>
  </si>
  <si>
    <t xml:space="preserve">  76.58 km/h</t>
  </si>
  <si>
    <t xml:space="preserve">  73.85 km/h</t>
  </si>
  <si>
    <t xml:space="preserve">  72.45 km/h</t>
  </si>
  <si>
    <t xml:space="preserve">  68.25 km/h</t>
  </si>
  <si>
    <t xml:space="preserve">  68.59 km/h</t>
  </si>
  <si>
    <t xml:space="preserve">  68.36 km/h</t>
  </si>
  <si>
    <t xml:space="preserve">  69.50 km/h</t>
  </si>
  <si>
    <t xml:space="preserve">  65.05 km/h</t>
  </si>
  <si>
    <t xml:space="preserve">  69.47 km/h</t>
  </si>
  <si>
    <t xml:space="preserve"> 4.55 km</t>
  </si>
  <si>
    <t xml:space="preserve"> 24 Vaga/Ausmees</t>
  </si>
  <si>
    <t>Autoasi</t>
  </si>
  <si>
    <t xml:space="preserve">  70.83 km/h</t>
  </si>
  <si>
    <t xml:space="preserve">  66.40 km/h</t>
  </si>
  <si>
    <t xml:space="preserve">  65.50 km/h</t>
  </si>
  <si>
    <t xml:space="preserve">  60.99 km/h</t>
  </si>
  <si>
    <t xml:space="preserve">  63.86 km/h</t>
  </si>
  <si>
    <t xml:space="preserve">  64.00 km/h</t>
  </si>
  <si>
    <t xml:space="preserve">  63.57 km/h</t>
  </si>
  <si>
    <t xml:space="preserve">  60.51 km/h</t>
  </si>
  <si>
    <t xml:space="preserve">  61.99 km/h</t>
  </si>
  <si>
    <t xml:space="preserve"> 6.29 km</t>
  </si>
  <si>
    <t xml:space="preserve"> 96 Kasari/Kuusmaa</t>
  </si>
  <si>
    <t>Kassetikeskus</t>
  </si>
  <si>
    <t xml:space="preserve">  55.97 km/h</t>
  </si>
  <si>
    <t xml:space="preserve">  51.54 km/h</t>
  </si>
  <si>
    <t xml:space="preserve">  50.04 km/h</t>
  </si>
  <si>
    <t xml:space="preserve">  47.99 km/h</t>
  </si>
  <si>
    <t xml:space="preserve">  50.19 km/h</t>
  </si>
  <si>
    <t xml:space="preserve">  50.29 km/h</t>
  </si>
  <si>
    <t xml:space="preserve">  49.06 km/h</t>
  </si>
  <si>
    <t xml:space="preserve">  46.01 km/h</t>
  </si>
  <si>
    <t xml:space="preserve">  48.01 km/h</t>
  </si>
  <si>
    <t xml:space="preserve"> 3.29 km</t>
  </si>
  <si>
    <t xml:space="preserve"> 57 Kaasik/Mägi</t>
  </si>
  <si>
    <t xml:space="preserve"> 22 Haiba/Rillo</t>
  </si>
  <si>
    <t xml:space="preserve"> 48 Burmeister/Jüriado</t>
  </si>
  <si>
    <t>ÖöbikuResto</t>
  </si>
  <si>
    <t xml:space="preserve">  78.37 km/h</t>
  </si>
  <si>
    <t xml:space="preserve">  72.38 km/h</t>
  </si>
  <si>
    <t xml:space="preserve">  72.16 km/h</t>
  </si>
  <si>
    <t xml:space="preserve">  65.00 km/h</t>
  </si>
  <si>
    <t xml:space="preserve">  69.52 km/h</t>
  </si>
  <si>
    <t xml:space="preserve">  67.94 km/h</t>
  </si>
  <si>
    <t xml:space="preserve">  68.85 km/h</t>
  </si>
  <si>
    <t xml:space="preserve">  69.20 km/h</t>
  </si>
  <si>
    <t>124 Vaher/Metsis</t>
  </si>
  <si>
    <t>Cramo</t>
  </si>
  <si>
    <t xml:space="preserve">  72.25 km/h</t>
  </si>
  <si>
    <t xml:space="preserve">  66.58 km/h</t>
  </si>
  <si>
    <t xml:space="preserve">  65.98 km/h</t>
  </si>
  <si>
    <t xml:space="preserve">  61.67 km/h</t>
  </si>
  <si>
    <t xml:space="preserve">  64.99 km/h</t>
  </si>
  <si>
    <t xml:space="preserve">  62.28 km/h</t>
  </si>
  <si>
    <t xml:space="preserve">  63.80 km/h</t>
  </si>
  <si>
    <t xml:space="preserve">  64.86 km/h</t>
  </si>
  <si>
    <t xml:space="preserve"> 33 Ling/Kümmel</t>
  </si>
  <si>
    <t>123 Aulik/Kaljumets</t>
  </si>
  <si>
    <t>ScaniaEesti</t>
  </si>
  <si>
    <t xml:space="preserve">  52.83 km/h</t>
  </si>
  <si>
    <t xml:space="preserve">  50.85 km/h</t>
  </si>
  <si>
    <t xml:space="preserve">  42.47 km/h</t>
  </si>
  <si>
    <t xml:space="preserve">  50.02 km/h</t>
  </si>
  <si>
    <t xml:space="preserve">  49.08 km/h</t>
  </si>
  <si>
    <t xml:space="preserve">  48.70 km/h</t>
  </si>
  <si>
    <t xml:space="preserve">  46.03 km/h</t>
  </si>
  <si>
    <t xml:space="preserve"> 26 Mitt/Vares</t>
  </si>
  <si>
    <t xml:space="preserve"> 53 Halling/Kübarsepp</t>
  </si>
  <si>
    <t xml:space="preserve"> 55 Auendorf/Lessuk</t>
  </si>
  <si>
    <t xml:space="preserve"> 87 Tammel/Tammel</t>
  </si>
  <si>
    <t xml:space="preserve"> 30 Sirp/Liivak</t>
  </si>
  <si>
    <t>Janek.Steve Annus</t>
  </si>
  <si>
    <t>Priit Lehtmets</t>
  </si>
  <si>
    <t>Ken Pool</t>
  </si>
  <si>
    <t>Olav Pool</t>
  </si>
  <si>
    <t>Revo Taar</t>
  </si>
  <si>
    <t>Diana Simmer</t>
  </si>
  <si>
    <t>Raigo Uusjärv</t>
  </si>
  <si>
    <t>Richard Männikust</t>
  </si>
  <si>
    <t>Peugot 208GTI</t>
  </si>
  <si>
    <t>101.</t>
  </si>
  <si>
    <t>Tarmo Tiits</t>
  </si>
  <si>
    <t>Enar Saar</t>
  </si>
  <si>
    <t>102.</t>
  </si>
  <si>
    <t>Jüri Lee</t>
  </si>
  <si>
    <t>Rain Kaljura</t>
  </si>
  <si>
    <t>103.</t>
  </si>
  <si>
    <t>Vaiko Järvela</t>
  </si>
  <si>
    <t>Ardo Raidoja</t>
  </si>
  <si>
    <t>BMW 330</t>
  </si>
  <si>
    <t>104.</t>
  </si>
  <si>
    <t>Norman Madiberg</t>
  </si>
  <si>
    <t>Miko.Ove Niinemäe</t>
  </si>
  <si>
    <t>BMW 330CI</t>
  </si>
  <si>
    <t>105.</t>
  </si>
  <si>
    <t>Priit Mäemurd</t>
  </si>
  <si>
    <t>Esko Allika</t>
  </si>
  <si>
    <t>BMW 325TI</t>
  </si>
  <si>
    <t>106.</t>
  </si>
  <si>
    <t>Tauno Saapar</t>
  </si>
  <si>
    <t>Aivo Lillepuu</t>
  </si>
  <si>
    <t>107.</t>
  </si>
  <si>
    <t>108.</t>
  </si>
  <si>
    <t>Albert Kuutok</t>
  </si>
  <si>
    <t>Ergo Hein</t>
  </si>
  <si>
    <t>Mati Männa</t>
  </si>
  <si>
    <t>109.</t>
  </si>
  <si>
    <t>Elvis Leinberg</t>
  </si>
  <si>
    <t>Tanel Vorel</t>
  </si>
  <si>
    <t>110.</t>
  </si>
  <si>
    <t>Kerli Mängel</t>
  </si>
  <si>
    <t>Harri Joessaar</t>
  </si>
  <si>
    <t>111.</t>
  </si>
  <si>
    <t>Reigo Raadik</t>
  </si>
  <si>
    <t>Andres Aller</t>
  </si>
  <si>
    <t>IZ 412</t>
  </si>
  <si>
    <t>112.</t>
  </si>
  <si>
    <t>Martin Tanning</t>
  </si>
  <si>
    <t>Eigo Jaakma</t>
  </si>
  <si>
    <t>113.</t>
  </si>
  <si>
    <t>Taavi Niinemets</t>
  </si>
  <si>
    <t>Tonu Nommik</t>
  </si>
  <si>
    <t>114.</t>
  </si>
  <si>
    <t>Raiko Aru</t>
  </si>
  <si>
    <t>Veiko Kullamäe</t>
  </si>
  <si>
    <t>115.</t>
  </si>
  <si>
    <t>Rene Uukareda</t>
  </si>
  <si>
    <t>Jan Nolvak</t>
  </si>
  <si>
    <t>116.</t>
  </si>
  <si>
    <t>Raino Friedemann</t>
  </si>
  <si>
    <t>Kristjan Must</t>
  </si>
  <si>
    <t>OM Racing Team</t>
  </si>
  <si>
    <t>117.</t>
  </si>
  <si>
    <t>Imre Randmäe</t>
  </si>
  <si>
    <t>Indro Mäe</t>
  </si>
  <si>
    <t>VW Golf 2</t>
  </si>
  <si>
    <t>118.</t>
  </si>
  <si>
    <t>Asmo Aulik</t>
  </si>
  <si>
    <t>Kaupo Kaljumets</t>
  </si>
  <si>
    <t>Erki Sport</t>
  </si>
  <si>
    <t>119.</t>
  </si>
  <si>
    <t>Mihkel Vaher</t>
  </si>
  <si>
    <t>Kristjan Metsis</t>
  </si>
  <si>
    <t>SK Villu</t>
  </si>
  <si>
    <t>Tanel Samm</t>
  </si>
  <si>
    <t>Kaimar Taal</t>
  </si>
  <si>
    <t>G.M.Racing</t>
  </si>
  <si>
    <t xml:space="preserve"> 3.45,0</t>
  </si>
  <si>
    <t xml:space="preserve"> 3.31,2</t>
  </si>
  <si>
    <t xml:space="preserve"> 3.25,0</t>
  </si>
  <si>
    <t xml:space="preserve"> 3.27,3</t>
  </si>
  <si>
    <t xml:space="preserve"> 3.49,7</t>
  </si>
  <si>
    <t>Aasmäe/Soopalu</t>
  </si>
  <si>
    <t xml:space="preserve"> 3.41,8</t>
  </si>
  <si>
    <t xml:space="preserve"> 3.33,9</t>
  </si>
  <si>
    <t xml:space="preserve"> 3.30,2</t>
  </si>
  <si>
    <t xml:space="preserve"> 3.57,1</t>
  </si>
  <si>
    <t>Sirp/Liivak</t>
  </si>
  <si>
    <t xml:space="preserve"> 3.38,8</t>
  </si>
  <si>
    <t xml:space="preserve"> 3.36,7</t>
  </si>
  <si>
    <t xml:space="preserve"> 3.43,8</t>
  </si>
  <si>
    <t xml:space="preserve"> 3.41,4</t>
  </si>
  <si>
    <t xml:space="preserve"> 3.46,7</t>
  </si>
  <si>
    <t xml:space="preserve"> 3.00,4</t>
  </si>
  <si>
    <t xml:space="preserve"> 3.56,4</t>
  </si>
  <si>
    <t xml:space="preserve">  16/8</t>
  </si>
  <si>
    <t xml:space="preserve">  12/5</t>
  </si>
  <si>
    <t xml:space="preserve">  14/6</t>
  </si>
  <si>
    <t xml:space="preserve">   9/2</t>
  </si>
  <si>
    <t xml:space="preserve">  18/9</t>
  </si>
  <si>
    <t xml:space="preserve"> 3.59,4</t>
  </si>
  <si>
    <t xml:space="preserve"> 3.50,8</t>
  </si>
  <si>
    <t xml:space="preserve"> 3.57,0</t>
  </si>
  <si>
    <t xml:space="preserve">   7/5</t>
  </si>
  <si>
    <t>Ling/Kümmel</t>
  </si>
  <si>
    <t xml:space="preserve"> 3.39,7</t>
  </si>
  <si>
    <t xml:space="preserve"> 3.54,1</t>
  </si>
  <si>
    <t>Kibuspuu/Heinsoo</t>
  </si>
  <si>
    <t xml:space="preserve"> 3.33,2</t>
  </si>
  <si>
    <t xml:space="preserve"> 3.57,5</t>
  </si>
  <si>
    <t xml:space="preserve"> 3.46,6</t>
  </si>
  <si>
    <t xml:space="preserve">  13/5</t>
  </si>
  <si>
    <t xml:space="preserve"> 3.47,5</t>
  </si>
  <si>
    <t xml:space="preserve"> 4.08,2</t>
  </si>
  <si>
    <t xml:space="preserve">  10/3</t>
  </si>
  <si>
    <t xml:space="preserve">  19/10</t>
  </si>
  <si>
    <t xml:space="preserve"> 3.50,4</t>
  </si>
  <si>
    <t xml:space="preserve"> 3.42,2</t>
  </si>
  <si>
    <t xml:space="preserve">  16/7</t>
  </si>
  <si>
    <t xml:space="preserve">  35/16</t>
  </si>
  <si>
    <t xml:space="preserve">  17/8</t>
  </si>
  <si>
    <t xml:space="preserve">  11/4</t>
  </si>
  <si>
    <t xml:space="preserve"> 3.45,6</t>
  </si>
  <si>
    <t xml:space="preserve">  52/7</t>
  </si>
  <si>
    <t>Kasak/Kangro</t>
  </si>
  <si>
    <t xml:space="preserve">  15/7</t>
  </si>
  <si>
    <t xml:space="preserve"> 3.46,1</t>
  </si>
  <si>
    <t>Eespakk/Eespakk</t>
  </si>
  <si>
    <t xml:space="preserve"> 3.37,6</t>
  </si>
  <si>
    <t xml:space="preserve"> 4.04,3</t>
  </si>
  <si>
    <t xml:space="preserve"> 3.33,6</t>
  </si>
  <si>
    <t xml:space="preserve">   9/6</t>
  </si>
  <si>
    <t xml:space="preserve"> 2.58,9</t>
  </si>
  <si>
    <t xml:space="preserve"> 4.03,4</t>
  </si>
  <si>
    <t xml:space="preserve"> 4.05,8</t>
  </si>
  <si>
    <t xml:space="preserve">  52/10</t>
  </si>
  <si>
    <t>Truu/Lesk</t>
  </si>
  <si>
    <t xml:space="preserve"> 3.47,1</t>
  </si>
  <si>
    <t xml:space="preserve"> 4.13,5</t>
  </si>
  <si>
    <t xml:space="preserve"> 3.13,1</t>
  </si>
  <si>
    <t xml:space="preserve">  37/5</t>
  </si>
  <si>
    <t xml:space="preserve"> 3.53,1</t>
  </si>
  <si>
    <t xml:space="preserve"> 4.02,1</t>
  </si>
  <si>
    <t xml:space="preserve"> 3.53,7</t>
  </si>
  <si>
    <t xml:space="preserve"> 3.53,5</t>
  </si>
  <si>
    <t xml:space="preserve"> 3.48,5</t>
  </si>
  <si>
    <t xml:space="preserve">  13/4</t>
  </si>
  <si>
    <t>Uusneem/Holtsmann</t>
  </si>
  <si>
    <t xml:space="preserve"> 3.42,5</t>
  </si>
  <si>
    <t xml:space="preserve"> 3.51,5</t>
  </si>
  <si>
    <t xml:space="preserve"> 3.46,9</t>
  </si>
  <si>
    <t>Vaher/Vaher</t>
  </si>
  <si>
    <t xml:space="preserve"> 3.48,2</t>
  </si>
  <si>
    <t xml:space="preserve"> 3.06,3</t>
  </si>
  <si>
    <t xml:space="preserve"> 3.56,5</t>
  </si>
  <si>
    <t>Jürgenson/Palmits</t>
  </si>
  <si>
    <t xml:space="preserve"> 3.43,4</t>
  </si>
  <si>
    <t xml:space="preserve"> 3.57,4</t>
  </si>
  <si>
    <t xml:space="preserve"> 4.15,0</t>
  </si>
  <si>
    <t>Randmäe/Mäe</t>
  </si>
  <si>
    <t xml:space="preserve"> 3.53,6</t>
  </si>
  <si>
    <t xml:space="preserve"> 3.53,9</t>
  </si>
  <si>
    <t xml:space="preserve">  25/2</t>
  </si>
  <si>
    <t>Kruuser/Kruuser</t>
  </si>
  <si>
    <t xml:space="preserve"> 3.47,9</t>
  </si>
  <si>
    <t xml:space="preserve"> 3.14,0</t>
  </si>
  <si>
    <t xml:space="preserve">  44/22</t>
  </si>
  <si>
    <t xml:space="preserve"> 3.12,7</t>
  </si>
  <si>
    <t xml:space="preserve">  20/11</t>
  </si>
  <si>
    <t>Tuberik/Vetesina</t>
  </si>
  <si>
    <t xml:space="preserve">  47/23</t>
  </si>
  <si>
    <t>Piipuu/Mägi</t>
  </si>
  <si>
    <t xml:space="preserve"> 3.59,0</t>
  </si>
  <si>
    <t xml:space="preserve"> 3.54,4</t>
  </si>
  <si>
    <t xml:space="preserve"> 3.15,2</t>
  </si>
  <si>
    <t xml:space="preserve">  25/13</t>
  </si>
  <si>
    <t xml:space="preserve">  39/18</t>
  </si>
  <si>
    <t xml:space="preserve"> 3.55,2</t>
  </si>
  <si>
    <t>Auendorf/Lessuk</t>
  </si>
  <si>
    <t xml:space="preserve"> 3.54,5</t>
  </si>
  <si>
    <t xml:space="preserve">  51/26</t>
  </si>
  <si>
    <t xml:space="preserve">  50/24</t>
  </si>
  <si>
    <t xml:space="preserve"> 4.01,1</t>
  </si>
  <si>
    <t xml:space="preserve"> 3.45,8</t>
  </si>
  <si>
    <t xml:space="preserve"> 3.54,3</t>
  </si>
  <si>
    <t xml:space="preserve"> 4.03,3</t>
  </si>
  <si>
    <t xml:space="preserve">  46/8</t>
  </si>
  <si>
    <t xml:space="preserve"> 3.24,6</t>
  </si>
  <si>
    <t xml:space="preserve"> 3.15,6</t>
  </si>
  <si>
    <t>Kärp/Mändla</t>
  </si>
  <si>
    <t xml:space="preserve"> 4.00,0</t>
  </si>
  <si>
    <t xml:space="preserve"> 4.01,3</t>
  </si>
  <si>
    <t xml:space="preserve"> 3.09,7</t>
  </si>
  <si>
    <t>Roosileht/Uesson</t>
  </si>
  <si>
    <t xml:space="preserve"> 3.18,0</t>
  </si>
  <si>
    <t xml:space="preserve"> 3.18,8</t>
  </si>
  <si>
    <t xml:space="preserve"> 3.08,4</t>
  </si>
  <si>
    <t>Lüüding/Rander</t>
  </si>
  <si>
    <t>Suuster/Liister</t>
  </si>
  <si>
    <t xml:space="preserve"> 4.08,6</t>
  </si>
  <si>
    <t xml:space="preserve"> 3.16,3</t>
  </si>
  <si>
    <t>Arula/Laurits</t>
  </si>
  <si>
    <t xml:space="preserve"> 3.26,3</t>
  </si>
  <si>
    <t xml:space="preserve"> 3.25,3</t>
  </si>
  <si>
    <t xml:space="preserve"> 3.58,1</t>
  </si>
  <si>
    <t xml:space="preserve">  44/2</t>
  </si>
  <si>
    <t xml:space="preserve">  54/2</t>
  </si>
  <si>
    <t xml:space="preserve"> 3.23,3</t>
  </si>
  <si>
    <t xml:space="preserve">  63/13</t>
  </si>
  <si>
    <t xml:space="preserve"> 4.06,5</t>
  </si>
  <si>
    <t xml:space="preserve"> 3.17,4</t>
  </si>
  <si>
    <t xml:space="preserve"> 3.21,9</t>
  </si>
  <si>
    <t xml:space="preserve"> 3.17,1</t>
  </si>
  <si>
    <t>Tonsau/Sillaste</t>
  </si>
  <si>
    <t xml:space="preserve"> 3.16,9</t>
  </si>
  <si>
    <t xml:space="preserve"> 3.32,6</t>
  </si>
  <si>
    <t>Roosimets/Enok</t>
  </si>
  <si>
    <t xml:space="preserve"> 3.21,1</t>
  </si>
  <si>
    <t>Lepp/Koppel</t>
  </si>
  <si>
    <t xml:space="preserve"> 4.07,7</t>
  </si>
  <si>
    <t>Tinno/Vilu</t>
  </si>
  <si>
    <t xml:space="preserve"> 4.10,9</t>
  </si>
  <si>
    <t xml:space="preserve"> 3.28,4</t>
  </si>
  <si>
    <t>Verko Nõmme</t>
  </si>
  <si>
    <t>Marten Põder</t>
  </si>
  <si>
    <t>Pranko Kõrgesaar</t>
  </si>
  <si>
    <t>Priit Kõrgesaar</t>
  </si>
  <si>
    <t>Tauri Nõgu</t>
  </si>
  <si>
    <t>Priit Nõgu</t>
  </si>
  <si>
    <t>Nõgu/Nõgu</t>
  </si>
  <si>
    <t>Kõrgesaar/Kõrgesaar</t>
  </si>
  <si>
    <t>Põder/Heidemann</t>
  </si>
  <si>
    <t>Meos/Nõmme</t>
  </si>
  <si>
    <t>Šemet/Vulf</t>
  </si>
  <si>
    <t>Kikkatalo/Kikkatalo</t>
  </si>
  <si>
    <t>Nõlvak/Vahur</t>
  </si>
  <si>
    <t>Kotkas/Võlli</t>
  </si>
  <si>
    <t>Põllumäe/Kuutok</t>
  </si>
  <si>
    <t>Nõukas/Sing</t>
  </si>
  <si>
    <t>Niinemets/Nõmmik</t>
  </si>
  <si>
    <t>Uukareda/Nõlvak</t>
  </si>
  <si>
    <t>Renser/Põder</t>
  </si>
  <si>
    <t>Tarmo Kikkatalo</t>
  </si>
  <si>
    <t>VEOVÕLL</t>
  </si>
  <si>
    <t>ROOLIVÕIMENDI</t>
  </si>
  <si>
    <t>TRASSI MITTELÄBINE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</si>
</sst>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2" borderId="3" applyNumberFormat="0" applyAlignment="0" applyProtection="0"/>
    <xf numFmtId="0" fontId="20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3" borderId="5" applyNumberFormat="0" applyFont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19" borderId="9" applyNumberFormat="0" applyAlignment="0" applyProtection="0"/>
  </cellStyleXfs>
  <cellXfs count="25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2" borderId="10" xfId="0" applyFill="1" applyBorder="1" applyAlignment="1">
      <alignment/>
    </xf>
    <xf numFmtId="0" fontId="0" fillId="0" borderId="0" xfId="0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49" fontId="7" fillId="34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0" fillId="32" borderId="11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center"/>
    </xf>
    <xf numFmtId="49" fontId="0" fillId="34" borderId="0" xfId="0" applyNumberFormat="1" applyFont="1" applyFill="1" applyAlignment="1">
      <alignment/>
    </xf>
    <xf numFmtId="20" fontId="2" fillId="34" borderId="13" xfId="0" applyNumberFormat="1" applyFont="1" applyFill="1" applyBorder="1" applyAlignment="1" quotePrefix="1">
      <alignment horizontal="center"/>
    </xf>
    <xf numFmtId="0" fontId="5" fillId="34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5" fillId="3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6" fillId="0" borderId="0" xfId="0" applyFont="1" applyAlignment="1">
      <alignment vertical="center"/>
    </xf>
    <xf numFmtId="49" fontId="19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/>
    </xf>
    <xf numFmtId="0" fontId="17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/>
    </xf>
    <xf numFmtId="49" fontId="3" fillId="32" borderId="18" xfId="0" applyNumberFormat="1" applyFont="1" applyFill="1" applyBorder="1" applyAlignment="1">
      <alignment horizontal="left" vertical="center"/>
    </xf>
    <xf numFmtId="0" fontId="3" fillId="32" borderId="15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0" fontId="2" fillId="34" borderId="13" xfId="0" applyNumberFormat="1" applyFont="1" applyFill="1" applyBorder="1" applyAlignment="1">
      <alignment horizontal="center"/>
    </xf>
    <xf numFmtId="49" fontId="12" fillId="0" borderId="24" xfId="0" applyNumberFormat="1" applyFont="1" applyBorder="1" applyAlignment="1">
      <alignment horizontal="left" indent="1"/>
    </xf>
    <xf numFmtId="0" fontId="3" fillId="4" borderId="2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9" fontId="12" fillId="0" borderId="26" xfId="0" applyNumberFormat="1" applyFont="1" applyBorder="1" applyAlignment="1">
      <alignment horizontal="left" indent="1"/>
    </xf>
    <xf numFmtId="49" fontId="12" fillId="0" borderId="25" xfId="0" applyNumberFormat="1" applyFont="1" applyBorder="1" applyAlignment="1">
      <alignment horizontal="left" indent="1"/>
    </xf>
    <xf numFmtId="49" fontId="0" fillId="0" borderId="0" xfId="0" applyNumberFormat="1" applyAlignment="1">
      <alignment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3" fillId="37" borderId="29" xfId="0" applyNumberFormat="1" applyFont="1" applyFill="1" applyBorder="1" applyAlignment="1">
      <alignment horizontal="right"/>
    </xf>
    <xf numFmtId="0" fontId="3" fillId="37" borderId="30" xfId="0" applyFont="1" applyFill="1" applyBorder="1" applyAlignment="1">
      <alignment horizontal="center"/>
    </xf>
    <xf numFmtId="0" fontId="3" fillId="37" borderId="30" xfId="0" applyFont="1" applyFill="1" applyBorder="1" applyAlignment="1">
      <alignment/>
    </xf>
    <xf numFmtId="49" fontId="3" fillId="37" borderId="30" xfId="0" applyNumberFormat="1" applyFont="1" applyFill="1" applyBorder="1" applyAlignment="1">
      <alignment horizontal="left"/>
    </xf>
    <xf numFmtId="0" fontId="3" fillId="37" borderId="31" xfId="0" applyFont="1" applyFill="1" applyBorder="1" applyAlignment="1">
      <alignment horizontal="center"/>
    </xf>
    <xf numFmtId="49" fontId="12" fillId="0" borderId="32" xfId="0" applyNumberFormat="1" applyFont="1" applyBorder="1" applyAlignment="1">
      <alignment horizontal="left" indent="1"/>
    </xf>
    <xf numFmtId="49" fontId="12" fillId="0" borderId="33" xfId="0" applyNumberFormat="1" applyFont="1" applyBorder="1" applyAlignment="1">
      <alignment horizontal="left" indent="1"/>
    </xf>
    <xf numFmtId="49" fontId="0" fillId="0" borderId="32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0" fillId="0" borderId="3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13" fillId="0" borderId="20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/>
    </xf>
    <xf numFmtId="0" fontId="13" fillId="0" borderId="21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/>
    </xf>
    <xf numFmtId="49" fontId="2" fillId="0" borderId="0" xfId="0" applyNumberFormat="1" applyFont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4" borderId="0" xfId="0" applyNumberForma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4" borderId="10" xfId="0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4" borderId="35" xfId="0" applyNumberFormat="1" applyFont="1" applyFill="1" applyBorder="1" applyAlignment="1">
      <alignment horizontal="left" indent="1"/>
    </xf>
    <xf numFmtId="0" fontId="3" fillId="4" borderId="13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49" fontId="12" fillId="0" borderId="37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0" fillId="0" borderId="24" xfId="0" applyNumberFormat="1" applyFont="1" applyBorder="1" applyAlignment="1">
      <alignment horizontal="left" indent="1"/>
    </xf>
    <xf numFmtId="49" fontId="40" fillId="0" borderId="25" xfId="0" applyNumberFormat="1" applyFont="1" applyBorder="1" applyAlignment="1">
      <alignment horizontal="left" indent="1"/>
    </xf>
    <xf numFmtId="49" fontId="40" fillId="0" borderId="24" xfId="0" applyNumberFormat="1" applyFont="1" applyBorder="1" applyAlignment="1">
      <alignment horizontal="left" indent="1"/>
    </xf>
    <xf numFmtId="49" fontId="40" fillId="0" borderId="25" xfId="0" applyNumberFormat="1" applyFont="1" applyBorder="1" applyAlignment="1">
      <alignment horizontal="left" indent="1"/>
    </xf>
    <xf numFmtId="0" fontId="6" fillId="0" borderId="26" xfId="0" applyFont="1" applyBorder="1" applyAlignment="1">
      <alignment horizontal="center"/>
    </xf>
    <xf numFmtId="49" fontId="13" fillId="0" borderId="26" xfId="0" applyNumberFormat="1" applyFont="1" applyBorder="1" applyAlignment="1">
      <alignment horizontal="left" indent="1"/>
    </xf>
    <xf numFmtId="49" fontId="41" fillId="0" borderId="25" xfId="0" applyNumberFormat="1" applyFont="1" applyBorder="1" applyAlignment="1">
      <alignment horizontal="left" indent="1"/>
    </xf>
    <xf numFmtId="49" fontId="13" fillId="0" borderId="24" xfId="0" applyNumberFormat="1" applyFont="1" applyBorder="1" applyAlignment="1">
      <alignment horizontal="left" indent="1"/>
    </xf>
    <xf numFmtId="16" fontId="13" fillId="0" borderId="26" xfId="0" applyNumberFormat="1" applyFont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49" fontId="0" fillId="33" borderId="0" xfId="0" applyNumberFormat="1" applyFont="1" applyFill="1" applyAlignment="1">
      <alignment/>
    </xf>
    <xf numFmtId="49" fontId="6" fillId="33" borderId="22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49" fontId="4" fillId="34" borderId="2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34" borderId="2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49" fontId="4" fillId="34" borderId="3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9" fontId="2" fillId="34" borderId="3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4" borderId="2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30"/>
  <sheetViews>
    <sheetView zoomScalePageLayoutView="0" workbookViewId="0" topLeftCell="A1">
      <pane ySplit="10" topLeftCell="A10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7" customWidth="1"/>
    <col min="2" max="2" width="4.421875" style="43" customWidth="1"/>
    <col min="3" max="3" width="10.00390625" style="0" bestFit="1" customWidth="1"/>
    <col min="4" max="4" width="24.57421875" style="0" bestFit="1" customWidth="1"/>
    <col min="5" max="5" width="20.00390625" style="0" bestFit="1" customWidth="1"/>
    <col min="6" max="6" width="5.00390625" style="0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78" t="s">
        <v>1074</v>
      </c>
      <c r="B1" s="69"/>
      <c r="C1" s="42"/>
      <c r="D1" s="42"/>
      <c r="E1" s="42"/>
      <c r="F1" s="44"/>
      <c r="G1" s="42"/>
      <c r="H1" s="35"/>
      <c r="I1" s="35"/>
    </row>
    <row r="2" spans="1:9" ht="15.75">
      <c r="A2" s="80">
        <f>COUNTBLANK(A11:A76)</f>
        <v>0</v>
      </c>
      <c r="B2" s="70"/>
      <c r="C2" s="71"/>
      <c r="D2" s="42"/>
      <c r="E2" s="42"/>
      <c r="F2" s="61" t="s">
        <v>1047</v>
      </c>
      <c r="G2" s="42"/>
      <c r="H2" s="42"/>
      <c r="I2" s="42"/>
    </row>
    <row r="3" spans="1:9" ht="15.75">
      <c r="A3" s="78">
        <f>A1-A2</f>
        <v>86</v>
      </c>
      <c r="B3" s="70"/>
      <c r="C3" s="71"/>
      <c r="D3" s="42"/>
      <c r="E3" s="42"/>
      <c r="F3" s="44" t="s">
        <v>1048</v>
      </c>
      <c r="G3" s="42"/>
      <c r="H3" s="96"/>
      <c r="I3" s="73"/>
    </row>
    <row r="4" spans="1:9" ht="15.75">
      <c r="A4" s="78"/>
      <c r="B4" s="70"/>
      <c r="C4" s="71"/>
      <c r="D4" s="42"/>
      <c r="E4" s="42"/>
      <c r="F4" s="44"/>
      <c r="G4" s="42"/>
      <c r="H4" s="96" t="s">
        <v>1205</v>
      </c>
      <c r="I4" s="73">
        <v>0.3972222222222222</v>
      </c>
    </row>
    <row r="5" spans="1:9" ht="15.75">
      <c r="A5" s="78"/>
      <c r="B5" s="70"/>
      <c r="C5" s="71"/>
      <c r="D5" s="42"/>
      <c r="E5" s="42"/>
      <c r="F5" s="44"/>
      <c r="G5" s="42"/>
      <c r="H5" s="96" t="s">
        <v>1205</v>
      </c>
      <c r="I5" s="73">
        <v>0.3993055555555556</v>
      </c>
    </row>
    <row r="6" spans="1:9" ht="15.75">
      <c r="A6" s="78"/>
      <c r="B6" s="70"/>
      <c r="C6" s="71"/>
      <c r="D6" s="42"/>
      <c r="E6" s="42"/>
      <c r="F6" s="44"/>
      <c r="G6" s="42"/>
      <c r="H6" s="143" t="s">
        <v>1657</v>
      </c>
      <c r="I6" s="73">
        <v>0.40069444444444446</v>
      </c>
    </row>
    <row r="7" spans="1:9" ht="15">
      <c r="A7" s="72"/>
      <c r="B7" s="70"/>
      <c r="C7" s="71"/>
      <c r="D7" s="42"/>
      <c r="E7" s="42"/>
      <c r="F7" s="44" t="s">
        <v>1049</v>
      </c>
      <c r="G7" s="42"/>
      <c r="H7" s="143" t="s">
        <v>1656</v>
      </c>
      <c r="I7" s="147">
        <v>0.40208333333333335</v>
      </c>
    </row>
    <row r="8" spans="1:9" ht="15" customHeight="1">
      <c r="A8" s="68"/>
      <c r="B8" s="69"/>
      <c r="C8" s="71"/>
      <c r="D8" s="42"/>
      <c r="E8" s="42"/>
      <c r="F8" s="42"/>
      <c r="G8" s="42"/>
      <c r="H8" s="143" t="s">
        <v>1144</v>
      </c>
      <c r="I8" s="73">
        <v>0.40347222222222223</v>
      </c>
    </row>
    <row r="9" spans="1:9" ht="15">
      <c r="A9" s="68"/>
      <c r="B9" s="74" t="s">
        <v>1051</v>
      </c>
      <c r="C9" s="71"/>
      <c r="D9" s="42"/>
      <c r="E9" s="42"/>
      <c r="F9" s="42"/>
      <c r="G9" s="42"/>
      <c r="H9" s="96">
        <v>0</v>
      </c>
      <c r="I9" s="73">
        <v>0.4048611111111111</v>
      </c>
    </row>
    <row r="10" spans="1:9" s="97" customFormat="1" ht="13.5" thickBot="1">
      <c r="A10" s="162"/>
      <c r="B10" s="163" t="s">
        <v>1052</v>
      </c>
      <c r="C10" s="164" t="s">
        <v>1053</v>
      </c>
      <c r="D10" s="165" t="s">
        <v>1054</v>
      </c>
      <c r="E10" s="166" t="s">
        <v>1055</v>
      </c>
      <c r="F10" s="165"/>
      <c r="G10" s="165" t="s">
        <v>1056</v>
      </c>
      <c r="H10" s="165" t="s">
        <v>1057</v>
      </c>
      <c r="I10" s="167" t="s">
        <v>1058</v>
      </c>
    </row>
    <row r="11" spans="1:12" ht="15" customHeight="1">
      <c r="A11" s="158" t="s">
        <v>1085</v>
      </c>
      <c r="B11" s="159">
        <v>1</v>
      </c>
      <c r="C11" s="160" t="s">
        <v>1108</v>
      </c>
      <c r="D11" s="161" t="s">
        <v>1658</v>
      </c>
      <c r="E11" s="161" t="s">
        <v>1659</v>
      </c>
      <c r="F11" s="161" t="s">
        <v>1087</v>
      </c>
      <c r="G11" s="161" t="s">
        <v>1660</v>
      </c>
      <c r="H11" s="161" t="s">
        <v>1661</v>
      </c>
      <c r="I11" s="156" t="s">
        <v>1662</v>
      </c>
      <c r="J11" s="97"/>
      <c r="K11" s="97"/>
      <c r="L11" s="97"/>
    </row>
    <row r="12" spans="1:12" ht="15" customHeight="1">
      <c r="A12" s="75" t="s">
        <v>1088</v>
      </c>
      <c r="B12" s="76">
        <v>2</v>
      </c>
      <c r="C12" s="119" t="s">
        <v>1108</v>
      </c>
      <c r="D12" s="100" t="s">
        <v>1663</v>
      </c>
      <c r="E12" s="100" t="s">
        <v>1664</v>
      </c>
      <c r="F12" s="100" t="s">
        <v>1087</v>
      </c>
      <c r="G12" s="100" t="s">
        <v>1665</v>
      </c>
      <c r="H12" s="100" t="s">
        <v>1666</v>
      </c>
      <c r="I12" s="157" t="s">
        <v>1667</v>
      </c>
      <c r="J12" s="97"/>
      <c r="K12" s="97"/>
      <c r="L12" s="97"/>
    </row>
    <row r="13" spans="1:12" ht="15" customHeight="1">
      <c r="A13" s="75" t="s">
        <v>1089</v>
      </c>
      <c r="B13" s="76">
        <v>3</v>
      </c>
      <c r="C13" s="119" t="s">
        <v>1108</v>
      </c>
      <c r="D13" s="100" t="s">
        <v>1668</v>
      </c>
      <c r="E13" s="100" t="s">
        <v>1669</v>
      </c>
      <c r="F13" s="100" t="s">
        <v>1087</v>
      </c>
      <c r="G13" s="100"/>
      <c r="H13" s="100" t="s">
        <v>1670</v>
      </c>
      <c r="I13" s="157" t="s">
        <v>1671</v>
      </c>
      <c r="J13" s="97"/>
      <c r="K13" s="97"/>
      <c r="L13" s="97"/>
    </row>
    <row r="14" spans="1:12" ht="15" customHeight="1">
      <c r="A14" s="75" t="s">
        <v>1090</v>
      </c>
      <c r="B14" s="76">
        <v>4</v>
      </c>
      <c r="C14" s="119" t="s">
        <v>1108</v>
      </c>
      <c r="D14" s="100" t="s">
        <v>1672</v>
      </c>
      <c r="E14" s="100" t="s">
        <v>1673</v>
      </c>
      <c r="F14" s="100" t="s">
        <v>1087</v>
      </c>
      <c r="G14" s="100"/>
      <c r="H14" s="100" t="s">
        <v>1674</v>
      </c>
      <c r="I14" s="157" t="s">
        <v>1675</v>
      </c>
      <c r="J14" s="97"/>
      <c r="K14" s="97"/>
      <c r="L14" s="97"/>
    </row>
    <row r="15" spans="1:12" ht="15" customHeight="1">
      <c r="A15" s="75" t="s">
        <v>1092</v>
      </c>
      <c r="B15" s="76">
        <v>5</v>
      </c>
      <c r="C15" s="119" t="s">
        <v>1108</v>
      </c>
      <c r="D15" s="100" t="s">
        <v>1676</v>
      </c>
      <c r="E15" s="100" t="s">
        <v>1677</v>
      </c>
      <c r="F15" s="100" t="s">
        <v>1087</v>
      </c>
      <c r="G15" s="100" t="s">
        <v>1678</v>
      </c>
      <c r="H15" s="100" t="s">
        <v>1679</v>
      </c>
      <c r="I15" s="157" t="s">
        <v>1680</v>
      </c>
      <c r="J15" s="97"/>
      <c r="K15" s="97"/>
      <c r="L15" s="97"/>
    </row>
    <row r="16" spans="1:12" ht="15" customHeight="1">
      <c r="A16" s="75" t="s">
        <v>1093</v>
      </c>
      <c r="B16" s="76">
        <v>6</v>
      </c>
      <c r="C16" s="119" t="s">
        <v>1108</v>
      </c>
      <c r="D16" s="100" t="s">
        <v>1681</v>
      </c>
      <c r="E16" s="100" t="s">
        <v>1682</v>
      </c>
      <c r="F16" s="100" t="s">
        <v>1087</v>
      </c>
      <c r="G16" s="100" t="s">
        <v>1683</v>
      </c>
      <c r="H16" s="100" t="s">
        <v>1666</v>
      </c>
      <c r="I16" s="157" t="s">
        <v>1684</v>
      </c>
      <c r="J16" s="97"/>
      <c r="K16" s="97"/>
      <c r="L16" s="97"/>
    </row>
    <row r="17" spans="1:12" ht="15" customHeight="1">
      <c r="A17" s="75" t="s">
        <v>1094</v>
      </c>
      <c r="B17" s="76">
        <v>7</v>
      </c>
      <c r="C17" s="119" t="s">
        <v>1108</v>
      </c>
      <c r="D17" s="100" t="s">
        <v>1685</v>
      </c>
      <c r="E17" s="100" t="s">
        <v>1686</v>
      </c>
      <c r="F17" s="100" t="s">
        <v>1087</v>
      </c>
      <c r="G17" s="100" t="s">
        <v>1678</v>
      </c>
      <c r="H17" s="100" t="s">
        <v>1687</v>
      </c>
      <c r="I17" s="157" t="s">
        <v>1688</v>
      </c>
      <c r="J17" s="97"/>
      <c r="K17" s="97"/>
      <c r="L17" s="97"/>
    </row>
    <row r="18" spans="1:12" ht="15" customHeight="1">
      <c r="A18" s="75" t="s">
        <v>1096</v>
      </c>
      <c r="B18" s="76">
        <v>8</v>
      </c>
      <c r="C18" s="119" t="s">
        <v>1108</v>
      </c>
      <c r="D18" s="100" t="s">
        <v>1689</v>
      </c>
      <c r="E18" s="100" t="s">
        <v>1690</v>
      </c>
      <c r="F18" s="100" t="s">
        <v>1087</v>
      </c>
      <c r="G18" s="100" t="s">
        <v>1691</v>
      </c>
      <c r="H18" s="100" t="s">
        <v>1692</v>
      </c>
      <c r="I18" s="157" t="s">
        <v>1693</v>
      </c>
      <c r="J18" s="97"/>
      <c r="K18" s="97"/>
      <c r="L18" s="97"/>
    </row>
    <row r="19" spans="1:12" ht="15" customHeight="1">
      <c r="A19" s="75" t="s">
        <v>1097</v>
      </c>
      <c r="B19" s="76">
        <v>9</v>
      </c>
      <c r="C19" s="119" t="s">
        <v>1108</v>
      </c>
      <c r="D19" s="100" t="s">
        <v>1694</v>
      </c>
      <c r="E19" s="100" t="s">
        <v>1695</v>
      </c>
      <c r="F19" s="100" t="s">
        <v>1087</v>
      </c>
      <c r="G19" s="100" t="s">
        <v>1091</v>
      </c>
      <c r="H19" s="100" t="s">
        <v>1696</v>
      </c>
      <c r="I19" s="157" t="s">
        <v>1697</v>
      </c>
      <c r="J19" s="97"/>
      <c r="K19" s="97"/>
      <c r="L19" s="97"/>
    </row>
    <row r="20" spans="1:12" ht="15" customHeight="1">
      <c r="A20" s="75" t="s">
        <v>1098</v>
      </c>
      <c r="B20" s="76">
        <v>10</v>
      </c>
      <c r="C20" s="119" t="s">
        <v>1108</v>
      </c>
      <c r="D20" s="100" t="s">
        <v>1698</v>
      </c>
      <c r="E20" s="100" t="s">
        <v>1699</v>
      </c>
      <c r="F20" s="100" t="s">
        <v>1087</v>
      </c>
      <c r="G20" s="100"/>
      <c r="H20" s="100" t="s">
        <v>1666</v>
      </c>
      <c r="I20" s="157" t="s">
        <v>1700</v>
      </c>
      <c r="J20" s="97"/>
      <c r="K20" s="97"/>
      <c r="L20" s="97"/>
    </row>
    <row r="21" spans="1:12" ht="15" customHeight="1">
      <c r="A21" s="75" t="s">
        <v>1227</v>
      </c>
      <c r="B21" s="76">
        <v>11</v>
      </c>
      <c r="C21" s="119" t="s">
        <v>1108</v>
      </c>
      <c r="D21" s="100" t="s">
        <v>1701</v>
      </c>
      <c r="E21" s="100" t="s">
        <v>1702</v>
      </c>
      <c r="F21" s="100" t="s">
        <v>1087</v>
      </c>
      <c r="G21" s="100" t="s">
        <v>1703</v>
      </c>
      <c r="H21" s="100" t="s">
        <v>1666</v>
      </c>
      <c r="I21" s="157" t="s">
        <v>1704</v>
      </c>
      <c r="J21" s="97"/>
      <c r="K21" s="97"/>
      <c r="L21" s="97"/>
    </row>
    <row r="22" spans="1:12" ht="15" customHeight="1">
      <c r="A22" s="75" t="s">
        <v>1229</v>
      </c>
      <c r="B22" s="76">
        <v>12</v>
      </c>
      <c r="C22" s="119" t="s">
        <v>1108</v>
      </c>
      <c r="D22" s="100" t="s">
        <v>1705</v>
      </c>
      <c r="E22" s="100" t="s">
        <v>1706</v>
      </c>
      <c r="F22" s="100" t="s">
        <v>1087</v>
      </c>
      <c r="G22" s="100" t="s">
        <v>1703</v>
      </c>
      <c r="H22" s="100" t="s">
        <v>1696</v>
      </c>
      <c r="I22" s="157" t="s">
        <v>1707</v>
      </c>
      <c r="J22" s="97"/>
      <c r="K22" s="97"/>
      <c r="L22" s="97"/>
    </row>
    <row r="23" spans="1:12" ht="15" customHeight="1">
      <c r="A23" s="75" t="s">
        <v>1231</v>
      </c>
      <c r="B23" s="76">
        <v>14</v>
      </c>
      <c r="C23" s="119" t="s">
        <v>1108</v>
      </c>
      <c r="D23" s="100" t="s">
        <v>1708</v>
      </c>
      <c r="E23" s="100" t="s">
        <v>1709</v>
      </c>
      <c r="F23" s="100" t="s">
        <v>1087</v>
      </c>
      <c r="G23" s="100" t="s">
        <v>1710</v>
      </c>
      <c r="H23" s="100" t="s">
        <v>1666</v>
      </c>
      <c r="I23" s="157" t="s">
        <v>1711</v>
      </c>
      <c r="J23" s="97"/>
      <c r="K23" s="97"/>
      <c r="L23" s="97"/>
    </row>
    <row r="24" spans="1:12" ht="15" customHeight="1">
      <c r="A24" s="75" t="s">
        <v>1233</v>
      </c>
      <c r="B24" s="76">
        <v>15</v>
      </c>
      <c r="C24" s="119" t="s">
        <v>1102</v>
      </c>
      <c r="D24" s="100" t="s">
        <v>1712</v>
      </c>
      <c r="E24" s="100" t="s">
        <v>1713</v>
      </c>
      <c r="F24" s="100" t="s">
        <v>1087</v>
      </c>
      <c r="G24" s="100"/>
      <c r="H24" s="100" t="s">
        <v>1666</v>
      </c>
      <c r="I24" s="157" t="s">
        <v>1714</v>
      </c>
      <c r="J24" s="97"/>
      <c r="K24" s="97"/>
      <c r="L24" s="97"/>
    </row>
    <row r="25" spans="1:12" ht="15" customHeight="1">
      <c r="A25" s="75" t="s">
        <v>1235</v>
      </c>
      <c r="B25" s="76">
        <v>16</v>
      </c>
      <c r="C25" s="119" t="s">
        <v>1102</v>
      </c>
      <c r="D25" s="100" t="s">
        <v>1715</v>
      </c>
      <c r="E25" s="100" t="s">
        <v>1716</v>
      </c>
      <c r="F25" s="100" t="s">
        <v>1087</v>
      </c>
      <c r="G25" s="100" t="s">
        <v>1717</v>
      </c>
      <c r="H25" s="100" t="s">
        <v>1666</v>
      </c>
      <c r="I25" s="157" t="s">
        <v>1718</v>
      </c>
      <c r="J25" s="97"/>
      <c r="K25" s="97"/>
      <c r="L25" s="97"/>
    </row>
    <row r="26" spans="1:12" ht="15" customHeight="1">
      <c r="A26" s="75" t="s">
        <v>1237</v>
      </c>
      <c r="B26" s="76">
        <v>17</v>
      </c>
      <c r="C26" s="119" t="s">
        <v>1102</v>
      </c>
      <c r="D26" s="100" t="s">
        <v>1719</v>
      </c>
      <c r="E26" s="100" t="s">
        <v>1720</v>
      </c>
      <c r="F26" s="100" t="s">
        <v>1087</v>
      </c>
      <c r="G26" s="100"/>
      <c r="H26" s="100" t="s">
        <v>1721</v>
      </c>
      <c r="I26" s="157" t="s">
        <v>1722</v>
      </c>
      <c r="J26" s="97"/>
      <c r="K26" s="97"/>
      <c r="L26" s="97"/>
    </row>
    <row r="27" spans="1:12" ht="15" customHeight="1">
      <c r="A27" s="75" t="s">
        <v>1239</v>
      </c>
      <c r="B27" s="76">
        <v>18</v>
      </c>
      <c r="C27" s="119" t="s">
        <v>1102</v>
      </c>
      <c r="D27" s="100" t="s">
        <v>1723</v>
      </c>
      <c r="E27" s="100" t="s">
        <v>1724</v>
      </c>
      <c r="F27" s="100" t="s">
        <v>1087</v>
      </c>
      <c r="G27" s="100" t="s">
        <v>1660</v>
      </c>
      <c r="H27" s="100" t="s">
        <v>1725</v>
      </c>
      <c r="I27" s="157" t="s">
        <v>1726</v>
      </c>
      <c r="J27" s="97"/>
      <c r="K27" s="97"/>
      <c r="L27" s="97"/>
    </row>
    <row r="28" spans="1:12" ht="15" customHeight="1">
      <c r="A28" s="75" t="s">
        <v>1241</v>
      </c>
      <c r="B28" s="76">
        <v>19</v>
      </c>
      <c r="C28" s="119" t="s">
        <v>1102</v>
      </c>
      <c r="D28" s="100" t="s">
        <v>1727</v>
      </c>
      <c r="E28" s="100" t="s">
        <v>1728</v>
      </c>
      <c r="F28" s="100" t="s">
        <v>1087</v>
      </c>
      <c r="G28" s="100" t="s">
        <v>1091</v>
      </c>
      <c r="H28" s="100" t="s">
        <v>1729</v>
      </c>
      <c r="I28" s="157" t="s">
        <v>1730</v>
      </c>
      <c r="J28" s="97"/>
      <c r="K28" s="97"/>
      <c r="L28" s="97"/>
    </row>
    <row r="29" spans="1:12" ht="15" customHeight="1">
      <c r="A29" s="75" t="s">
        <v>1243</v>
      </c>
      <c r="B29" s="76">
        <v>20</v>
      </c>
      <c r="C29" s="119" t="s">
        <v>1102</v>
      </c>
      <c r="D29" s="100" t="s">
        <v>1731</v>
      </c>
      <c r="E29" s="100" t="s">
        <v>1732</v>
      </c>
      <c r="F29" s="100" t="s">
        <v>1087</v>
      </c>
      <c r="G29" s="100" t="s">
        <v>1710</v>
      </c>
      <c r="H29" s="100" t="s">
        <v>1733</v>
      </c>
      <c r="I29" s="157" t="s">
        <v>1734</v>
      </c>
      <c r="J29" s="97"/>
      <c r="K29" s="97"/>
      <c r="L29" s="97"/>
    </row>
    <row r="30" spans="1:12" ht="15" customHeight="1">
      <c r="A30" s="75" t="s">
        <v>1245</v>
      </c>
      <c r="B30" s="76">
        <v>21</v>
      </c>
      <c r="C30" s="119" t="s">
        <v>1102</v>
      </c>
      <c r="D30" s="100" t="s">
        <v>1735</v>
      </c>
      <c r="E30" s="100" t="s">
        <v>1736</v>
      </c>
      <c r="F30" s="100" t="s">
        <v>1087</v>
      </c>
      <c r="G30" s="100" t="s">
        <v>1403</v>
      </c>
      <c r="H30" s="100" t="s">
        <v>1737</v>
      </c>
      <c r="I30" s="157" t="s">
        <v>1738</v>
      </c>
      <c r="J30" s="97"/>
      <c r="K30" s="97"/>
      <c r="L30" s="97"/>
    </row>
    <row r="31" spans="1:12" ht="15" customHeight="1">
      <c r="A31" s="75" t="s">
        <v>1247</v>
      </c>
      <c r="B31" s="76">
        <v>22</v>
      </c>
      <c r="C31" s="119" t="s">
        <v>1102</v>
      </c>
      <c r="D31" s="100" t="s">
        <v>1739</v>
      </c>
      <c r="E31" s="100" t="s">
        <v>1740</v>
      </c>
      <c r="F31" s="100" t="s">
        <v>1087</v>
      </c>
      <c r="G31" s="100" t="s">
        <v>1741</v>
      </c>
      <c r="H31" s="100" t="s">
        <v>1733</v>
      </c>
      <c r="I31" s="157" t="s">
        <v>1742</v>
      </c>
      <c r="J31" s="97"/>
      <c r="K31" s="97"/>
      <c r="L31" s="97"/>
    </row>
    <row r="32" spans="1:12" ht="15" customHeight="1">
      <c r="A32" s="75" t="s">
        <v>1249</v>
      </c>
      <c r="B32" s="76">
        <v>23</v>
      </c>
      <c r="C32" s="119" t="s">
        <v>1095</v>
      </c>
      <c r="D32" s="100" t="s">
        <v>1743</v>
      </c>
      <c r="E32" s="100" t="s">
        <v>1744</v>
      </c>
      <c r="F32" s="100" t="s">
        <v>1087</v>
      </c>
      <c r="G32" s="100" t="s">
        <v>1678</v>
      </c>
      <c r="H32" s="100" t="s">
        <v>1745</v>
      </c>
      <c r="I32" s="157" t="s">
        <v>1746</v>
      </c>
      <c r="J32" s="97"/>
      <c r="K32" s="97"/>
      <c r="L32" s="97"/>
    </row>
    <row r="33" spans="1:12" ht="15" customHeight="1">
      <c r="A33" s="75" t="s">
        <v>1251</v>
      </c>
      <c r="B33" s="76">
        <v>24</v>
      </c>
      <c r="C33" s="119" t="s">
        <v>1095</v>
      </c>
      <c r="D33" s="100" t="s">
        <v>1747</v>
      </c>
      <c r="E33" s="100" t="s">
        <v>1748</v>
      </c>
      <c r="F33" s="100" t="s">
        <v>1087</v>
      </c>
      <c r="G33" s="100" t="s">
        <v>1678</v>
      </c>
      <c r="H33" s="100" t="s">
        <v>1745</v>
      </c>
      <c r="I33" s="157" t="s">
        <v>1749</v>
      </c>
      <c r="J33" s="97"/>
      <c r="K33" s="97"/>
      <c r="L33" s="97"/>
    </row>
    <row r="34" spans="1:12" ht="15" customHeight="1">
      <c r="A34" s="75" t="s">
        <v>1253</v>
      </c>
      <c r="B34" s="76">
        <v>25</v>
      </c>
      <c r="C34" s="119" t="s">
        <v>1095</v>
      </c>
      <c r="D34" s="100" t="s">
        <v>1750</v>
      </c>
      <c r="E34" s="100" t="s">
        <v>1751</v>
      </c>
      <c r="F34" s="100" t="s">
        <v>1087</v>
      </c>
      <c r="G34" s="100" t="s">
        <v>1678</v>
      </c>
      <c r="H34" s="100" t="s">
        <v>1745</v>
      </c>
      <c r="I34" s="157" t="s">
        <v>1752</v>
      </c>
      <c r="J34" s="97"/>
      <c r="K34" s="97"/>
      <c r="L34" s="97"/>
    </row>
    <row r="35" spans="1:12" ht="15" customHeight="1">
      <c r="A35" s="75" t="s">
        <v>1255</v>
      </c>
      <c r="B35" s="76">
        <v>26</v>
      </c>
      <c r="C35" s="119" t="s">
        <v>1095</v>
      </c>
      <c r="D35" s="100" t="s">
        <v>1753</v>
      </c>
      <c r="E35" s="100" t="s">
        <v>1754</v>
      </c>
      <c r="F35" s="100" t="s">
        <v>1087</v>
      </c>
      <c r="G35" s="100" t="s">
        <v>1755</v>
      </c>
      <c r="H35" s="100" t="s">
        <v>1756</v>
      </c>
      <c r="I35" s="157" t="s">
        <v>1757</v>
      </c>
      <c r="J35" s="97"/>
      <c r="K35" s="97"/>
      <c r="L35" s="97"/>
    </row>
    <row r="36" spans="1:12" ht="15" customHeight="1">
      <c r="A36" s="75" t="s">
        <v>1257</v>
      </c>
      <c r="B36" s="76">
        <v>28</v>
      </c>
      <c r="C36" s="119" t="s">
        <v>1095</v>
      </c>
      <c r="D36" s="100" t="s">
        <v>1758</v>
      </c>
      <c r="E36" s="100" t="s">
        <v>1759</v>
      </c>
      <c r="F36" s="100" t="s">
        <v>1087</v>
      </c>
      <c r="G36" s="100" t="s">
        <v>1760</v>
      </c>
      <c r="H36" s="100" t="s">
        <v>1761</v>
      </c>
      <c r="I36" s="157" t="s">
        <v>1762</v>
      </c>
      <c r="J36" s="97"/>
      <c r="K36" s="97"/>
      <c r="L36" s="97"/>
    </row>
    <row r="37" spans="1:12" ht="15" customHeight="1">
      <c r="A37" s="75" t="s">
        <v>1259</v>
      </c>
      <c r="B37" s="76">
        <v>29</v>
      </c>
      <c r="C37" s="119" t="s">
        <v>1095</v>
      </c>
      <c r="D37" s="100" t="s">
        <v>1763</v>
      </c>
      <c r="E37" s="100" t="s">
        <v>1764</v>
      </c>
      <c r="F37" s="100" t="s">
        <v>1087</v>
      </c>
      <c r="G37" s="100" t="s">
        <v>1091</v>
      </c>
      <c r="H37" s="100" t="s">
        <v>1765</v>
      </c>
      <c r="I37" s="157" t="s">
        <v>1766</v>
      </c>
      <c r="J37" s="97"/>
      <c r="K37" s="97"/>
      <c r="L37" s="97"/>
    </row>
    <row r="38" spans="1:12" ht="15" customHeight="1">
      <c r="A38" s="75" t="s">
        <v>1261</v>
      </c>
      <c r="B38" s="76">
        <v>30</v>
      </c>
      <c r="C38" s="119" t="s">
        <v>1095</v>
      </c>
      <c r="D38" s="100" t="s">
        <v>1767</v>
      </c>
      <c r="E38" s="100" t="s">
        <v>1768</v>
      </c>
      <c r="F38" s="100" t="s">
        <v>1087</v>
      </c>
      <c r="G38" s="100" t="s">
        <v>1091</v>
      </c>
      <c r="H38" s="100" t="s">
        <v>1769</v>
      </c>
      <c r="I38" s="157" t="s">
        <v>1770</v>
      </c>
      <c r="J38" s="97"/>
      <c r="K38" s="97"/>
      <c r="L38" s="97"/>
    </row>
    <row r="39" spans="1:12" ht="15" customHeight="1">
      <c r="A39" s="75" t="s">
        <v>1263</v>
      </c>
      <c r="B39" s="76">
        <v>31</v>
      </c>
      <c r="C39" s="119" t="s">
        <v>1100</v>
      </c>
      <c r="D39" s="100" t="s">
        <v>1771</v>
      </c>
      <c r="E39" s="100" t="s">
        <v>1772</v>
      </c>
      <c r="F39" s="100" t="s">
        <v>1087</v>
      </c>
      <c r="G39" s="100" t="s">
        <v>1773</v>
      </c>
      <c r="H39" s="100" t="s">
        <v>1733</v>
      </c>
      <c r="I39" s="157" t="s">
        <v>1774</v>
      </c>
      <c r="J39" s="97"/>
      <c r="K39" s="97"/>
      <c r="L39" s="97"/>
    </row>
    <row r="40" spans="1:12" ht="15" customHeight="1">
      <c r="A40" s="75" t="s">
        <v>1265</v>
      </c>
      <c r="B40" s="76">
        <v>32</v>
      </c>
      <c r="C40" s="119" t="s">
        <v>1100</v>
      </c>
      <c r="D40" s="100" t="s">
        <v>1775</v>
      </c>
      <c r="E40" s="100" t="s">
        <v>1776</v>
      </c>
      <c r="F40" s="100" t="s">
        <v>1087</v>
      </c>
      <c r="G40" s="100" t="s">
        <v>1091</v>
      </c>
      <c r="H40" s="100" t="s">
        <v>1777</v>
      </c>
      <c r="I40" s="157" t="s">
        <v>1222</v>
      </c>
      <c r="J40" s="97"/>
      <c r="K40" s="97"/>
      <c r="L40" s="97"/>
    </row>
    <row r="41" spans="1:12" ht="15" customHeight="1">
      <c r="A41" s="75" t="s">
        <v>1267</v>
      </c>
      <c r="B41" s="76">
        <v>33</v>
      </c>
      <c r="C41" s="119" t="s">
        <v>1100</v>
      </c>
      <c r="D41" s="100" t="s">
        <v>1778</v>
      </c>
      <c r="E41" s="100" t="s">
        <v>1779</v>
      </c>
      <c r="F41" s="100" t="s">
        <v>1087</v>
      </c>
      <c r="G41" s="100" t="s">
        <v>1780</v>
      </c>
      <c r="H41" s="100" t="s">
        <v>1109</v>
      </c>
      <c r="I41" s="157" t="s">
        <v>1223</v>
      </c>
      <c r="J41" s="97"/>
      <c r="K41" s="97"/>
      <c r="L41" s="97"/>
    </row>
    <row r="42" spans="1:17" ht="15" customHeight="1">
      <c r="A42" s="75" t="s">
        <v>1269</v>
      </c>
      <c r="B42" s="76">
        <v>34</v>
      </c>
      <c r="C42" s="119" t="s">
        <v>1100</v>
      </c>
      <c r="D42" s="100" t="s">
        <v>1781</v>
      </c>
      <c r="E42" s="100" t="s">
        <v>1782</v>
      </c>
      <c r="F42" s="100" t="s">
        <v>1087</v>
      </c>
      <c r="G42" s="100" t="s">
        <v>1783</v>
      </c>
      <c r="H42" s="100" t="s">
        <v>1784</v>
      </c>
      <c r="I42" s="157" t="s">
        <v>1224</v>
      </c>
      <c r="J42" s="97"/>
      <c r="K42" s="97"/>
      <c r="L42" s="97"/>
      <c r="M42" s="97"/>
      <c r="N42" s="97"/>
      <c r="O42" s="97"/>
      <c r="P42" s="97"/>
      <c r="Q42" s="97"/>
    </row>
    <row r="43" spans="1:17" ht="15" customHeight="1">
      <c r="A43" s="75" t="s">
        <v>1271</v>
      </c>
      <c r="B43" s="76">
        <v>35</v>
      </c>
      <c r="C43" s="119" t="s">
        <v>1100</v>
      </c>
      <c r="D43" s="100" t="s">
        <v>1785</v>
      </c>
      <c r="E43" s="100" t="s">
        <v>1786</v>
      </c>
      <c r="F43" s="100" t="s">
        <v>1087</v>
      </c>
      <c r="G43" s="100" t="s">
        <v>1787</v>
      </c>
      <c r="H43" s="100" t="s">
        <v>1788</v>
      </c>
      <c r="I43" s="157" t="s">
        <v>1225</v>
      </c>
      <c r="J43" s="97"/>
      <c r="K43" s="97"/>
      <c r="L43" s="97"/>
      <c r="M43" s="97"/>
      <c r="N43" s="97"/>
      <c r="O43" s="97"/>
      <c r="P43" s="97"/>
      <c r="Q43" s="97"/>
    </row>
    <row r="44" spans="1:17" ht="15" customHeight="1">
      <c r="A44" s="75" t="s">
        <v>1273</v>
      </c>
      <c r="B44" s="76">
        <v>36</v>
      </c>
      <c r="C44" s="119" t="s">
        <v>1100</v>
      </c>
      <c r="D44" s="100" t="s">
        <v>1789</v>
      </c>
      <c r="E44" s="100" t="s">
        <v>1790</v>
      </c>
      <c r="F44" s="100" t="s">
        <v>1087</v>
      </c>
      <c r="G44" s="100" t="s">
        <v>1678</v>
      </c>
      <c r="H44" s="100" t="s">
        <v>1109</v>
      </c>
      <c r="I44" s="157" t="s">
        <v>1226</v>
      </c>
      <c r="J44" s="97"/>
      <c r="K44" s="97"/>
      <c r="L44" s="97"/>
      <c r="M44" s="97"/>
      <c r="N44" s="97"/>
      <c r="O44" s="97"/>
      <c r="P44" s="97"/>
      <c r="Q44" s="97"/>
    </row>
    <row r="45" spans="1:17" ht="15" customHeight="1">
      <c r="A45" s="75" t="s">
        <v>1275</v>
      </c>
      <c r="B45" s="76">
        <v>37</v>
      </c>
      <c r="C45" s="119" t="s">
        <v>1100</v>
      </c>
      <c r="D45" s="100" t="s">
        <v>1791</v>
      </c>
      <c r="E45" s="100" t="s">
        <v>1792</v>
      </c>
      <c r="F45" s="100" t="s">
        <v>1087</v>
      </c>
      <c r="G45" s="100" t="s">
        <v>1691</v>
      </c>
      <c r="H45" s="100" t="s">
        <v>1103</v>
      </c>
      <c r="I45" s="157" t="s">
        <v>1228</v>
      </c>
      <c r="J45" s="97"/>
      <c r="K45" s="97"/>
      <c r="L45" s="97"/>
      <c r="M45" s="97"/>
      <c r="N45" s="97"/>
      <c r="O45" s="97"/>
      <c r="P45" s="97"/>
      <c r="Q45" s="97"/>
    </row>
    <row r="46" spans="1:17" ht="15" customHeight="1">
      <c r="A46" s="75" t="s">
        <v>1277</v>
      </c>
      <c r="B46" s="76">
        <v>38</v>
      </c>
      <c r="C46" s="119" t="s">
        <v>1100</v>
      </c>
      <c r="D46" s="100" t="s">
        <v>1793</v>
      </c>
      <c r="E46" s="100" t="s">
        <v>1794</v>
      </c>
      <c r="F46" s="100" t="s">
        <v>1087</v>
      </c>
      <c r="G46" s="100" t="s">
        <v>1780</v>
      </c>
      <c r="H46" s="100" t="s">
        <v>1132</v>
      </c>
      <c r="I46" s="157" t="s">
        <v>1230</v>
      </c>
      <c r="J46" s="97"/>
      <c r="K46" s="97"/>
      <c r="L46" s="97"/>
      <c r="M46" s="97"/>
      <c r="N46" s="97"/>
      <c r="O46" s="97"/>
      <c r="P46" s="97"/>
      <c r="Q46" s="97"/>
    </row>
    <row r="47" spans="1:17" ht="15" customHeight="1">
      <c r="A47" s="75" t="s">
        <v>1279</v>
      </c>
      <c r="B47" s="76">
        <v>39</v>
      </c>
      <c r="C47" s="119" t="s">
        <v>1099</v>
      </c>
      <c r="D47" s="100" t="s">
        <v>1795</v>
      </c>
      <c r="E47" s="100" t="s">
        <v>1796</v>
      </c>
      <c r="F47" s="100" t="s">
        <v>1087</v>
      </c>
      <c r="G47" s="100" t="s">
        <v>1091</v>
      </c>
      <c r="H47" s="100" t="s">
        <v>1696</v>
      </c>
      <c r="I47" s="157" t="s">
        <v>1232</v>
      </c>
      <c r="J47" s="97"/>
      <c r="K47" s="97"/>
      <c r="L47" s="97"/>
      <c r="M47" s="97"/>
      <c r="N47" s="97"/>
      <c r="O47" s="97"/>
      <c r="P47" s="97"/>
      <c r="Q47" s="97"/>
    </row>
    <row r="48" spans="1:11" ht="15" customHeight="1">
      <c r="A48" s="75" t="s">
        <v>1281</v>
      </c>
      <c r="B48" s="76">
        <v>41</v>
      </c>
      <c r="C48" s="119" t="s">
        <v>1099</v>
      </c>
      <c r="D48" s="100" t="s">
        <v>1797</v>
      </c>
      <c r="E48" s="100" t="s">
        <v>1798</v>
      </c>
      <c r="F48" s="100" t="s">
        <v>1087</v>
      </c>
      <c r="G48" s="100" t="s">
        <v>1091</v>
      </c>
      <c r="H48" s="100" t="s">
        <v>1737</v>
      </c>
      <c r="I48" s="157" t="s">
        <v>1234</v>
      </c>
      <c r="J48" s="97"/>
      <c r="K48" s="97"/>
    </row>
    <row r="49" spans="1:11" ht="15" customHeight="1">
      <c r="A49" s="75" t="s">
        <v>1283</v>
      </c>
      <c r="B49" s="76">
        <v>42</v>
      </c>
      <c r="C49" s="119" t="s">
        <v>1099</v>
      </c>
      <c r="D49" s="100" t="s">
        <v>1799</v>
      </c>
      <c r="E49" s="100" t="s">
        <v>1800</v>
      </c>
      <c r="F49" s="100" t="s">
        <v>1087</v>
      </c>
      <c r="G49" s="100"/>
      <c r="H49" s="100" t="s">
        <v>1666</v>
      </c>
      <c r="I49" s="157" t="s">
        <v>1236</v>
      </c>
      <c r="J49" s="97"/>
      <c r="K49" s="97"/>
    </row>
    <row r="50" spans="1:11" ht="15" customHeight="1">
      <c r="A50" s="75" t="s">
        <v>1285</v>
      </c>
      <c r="B50" s="76">
        <v>43</v>
      </c>
      <c r="C50" s="119" t="s">
        <v>1099</v>
      </c>
      <c r="D50" s="100" t="s">
        <v>1801</v>
      </c>
      <c r="E50" s="100" t="s">
        <v>1802</v>
      </c>
      <c r="F50" s="100" t="s">
        <v>1087</v>
      </c>
      <c r="G50" s="100" t="s">
        <v>1803</v>
      </c>
      <c r="H50" s="100" t="s">
        <v>1666</v>
      </c>
      <c r="I50" s="157" t="s">
        <v>1238</v>
      </c>
      <c r="J50" s="97"/>
      <c r="K50" s="97"/>
    </row>
    <row r="51" spans="1:11" ht="15" customHeight="1">
      <c r="A51" s="75" t="s">
        <v>1287</v>
      </c>
      <c r="B51" s="76">
        <v>44</v>
      </c>
      <c r="C51" s="119" t="s">
        <v>1100</v>
      </c>
      <c r="D51" s="100" t="s">
        <v>1804</v>
      </c>
      <c r="E51" s="100" t="s">
        <v>1805</v>
      </c>
      <c r="F51" s="100" t="s">
        <v>1087</v>
      </c>
      <c r="G51" s="100" t="s">
        <v>1806</v>
      </c>
      <c r="H51" s="100" t="s">
        <v>1666</v>
      </c>
      <c r="I51" s="157" t="s">
        <v>1240</v>
      </c>
      <c r="J51" s="97"/>
      <c r="K51" s="97"/>
    </row>
    <row r="52" spans="1:11" ht="15" customHeight="1">
      <c r="A52" s="75" t="s">
        <v>1289</v>
      </c>
      <c r="B52" s="76">
        <v>45</v>
      </c>
      <c r="C52" s="119" t="s">
        <v>1099</v>
      </c>
      <c r="D52" s="100" t="s">
        <v>1807</v>
      </c>
      <c r="E52" s="100" t="s">
        <v>1808</v>
      </c>
      <c r="F52" s="100" t="s">
        <v>1087</v>
      </c>
      <c r="G52" s="100"/>
      <c r="H52" s="100" t="s">
        <v>1737</v>
      </c>
      <c r="I52" s="157" t="s">
        <v>1242</v>
      </c>
      <c r="J52" s="97"/>
      <c r="K52" s="97"/>
    </row>
    <row r="53" spans="1:11" ht="15" customHeight="1">
      <c r="A53" s="75" t="s">
        <v>1291</v>
      </c>
      <c r="B53" s="76">
        <v>46</v>
      </c>
      <c r="C53" s="119" t="s">
        <v>1099</v>
      </c>
      <c r="D53" s="100" t="s">
        <v>1809</v>
      </c>
      <c r="E53" s="100" t="s">
        <v>1810</v>
      </c>
      <c r="F53" s="100" t="s">
        <v>1087</v>
      </c>
      <c r="G53" s="100" t="s">
        <v>1811</v>
      </c>
      <c r="H53" s="100" t="s">
        <v>1666</v>
      </c>
      <c r="I53" s="157" t="s">
        <v>1244</v>
      </c>
      <c r="J53" s="97"/>
      <c r="K53" s="97"/>
    </row>
    <row r="54" spans="1:11" ht="15" customHeight="1">
      <c r="A54" s="75" t="s">
        <v>1293</v>
      </c>
      <c r="B54" s="76">
        <v>47</v>
      </c>
      <c r="C54" s="119" t="s">
        <v>1099</v>
      </c>
      <c r="D54" s="100" t="s">
        <v>1812</v>
      </c>
      <c r="E54" s="100" t="s">
        <v>1813</v>
      </c>
      <c r="F54" s="100" t="s">
        <v>1087</v>
      </c>
      <c r="G54" s="100" t="s">
        <v>1660</v>
      </c>
      <c r="H54" s="100" t="s">
        <v>1666</v>
      </c>
      <c r="I54" s="157" t="s">
        <v>1246</v>
      </c>
      <c r="J54" s="97"/>
      <c r="K54" s="97"/>
    </row>
    <row r="55" spans="1:11" ht="15" customHeight="1">
      <c r="A55" s="75" t="s">
        <v>1295</v>
      </c>
      <c r="B55" s="76">
        <v>48</v>
      </c>
      <c r="C55" s="119" t="s">
        <v>1107</v>
      </c>
      <c r="D55" s="100" t="s">
        <v>1814</v>
      </c>
      <c r="E55" s="100" t="s">
        <v>1815</v>
      </c>
      <c r="F55" s="100" t="s">
        <v>1087</v>
      </c>
      <c r="G55" s="100"/>
      <c r="H55" s="100" t="s">
        <v>1137</v>
      </c>
      <c r="I55" s="157" t="s">
        <v>1248</v>
      </c>
      <c r="J55" s="97"/>
      <c r="K55" s="97"/>
    </row>
    <row r="56" spans="1:11" ht="15" customHeight="1">
      <c r="A56" s="75" t="s">
        <v>1297</v>
      </c>
      <c r="B56" s="76">
        <v>49</v>
      </c>
      <c r="C56" s="119" t="s">
        <v>1107</v>
      </c>
      <c r="D56" s="100" t="s">
        <v>1816</v>
      </c>
      <c r="E56" s="100" t="s">
        <v>1817</v>
      </c>
      <c r="F56" s="100" t="s">
        <v>1087</v>
      </c>
      <c r="G56" s="100" t="s">
        <v>1818</v>
      </c>
      <c r="H56" s="100" t="s">
        <v>1138</v>
      </c>
      <c r="I56" s="157" t="s">
        <v>1250</v>
      </c>
      <c r="J56" s="97"/>
      <c r="K56" s="97"/>
    </row>
    <row r="57" spans="1:11" ht="15" customHeight="1">
      <c r="A57" s="75" t="s">
        <v>1299</v>
      </c>
      <c r="B57" s="76">
        <v>50</v>
      </c>
      <c r="C57" s="119" t="s">
        <v>1099</v>
      </c>
      <c r="D57" s="100" t="s">
        <v>1819</v>
      </c>
      <c r="E57" s="100" t="s">
        <v>1820</v>
      </c>
      <c r="F57" s="100" t="s">
        <v>1087</v>
      </c>
      <c r="G57" s="100" t="s">
        <v>1803</v>
      </c>
      <c r="H57" s="100" t="s">
        <v>1821</v>
      </c>
      <c r="I57" s="157" t="s">
        <v>1252</v>
      </c>
      <c r="J57" s="97"/>
      <c r="K57" s="97"/>
    </row>
    <row r="58" spans="1:11" ht="15" customHeight="1">
      <c r="A58" s="75" t="s">
        <v>1301</v>
      </c>
      <c r="B58" s="76">
        <v>51</v>
      </c>
      <c r="C58" s="119" t="s">
        <v>1100</v>
      </c>
      <c r="D58" s="100" t="s">
        <v>1822</v>
      </c>
      <c r="E58" s="100" t="s">
        <v>1823</v>
      </c>
      <c r="F58" s="100" t="s">
        <v>1087</v>
      </c>
      <c r="G58" s="100" t="s">
        <v>1824</v>
      </c>
      <c r="H58" s="100" t="s">
        <v>1140</v>
      </c>
      <c r="I58" s="157" t="s">
        <v>1254</v>
      </c>
      <c r="J58" s="97"/>
      <c r="K58" s="97"/>
    </row>
    <row r="59" spans="1:11" ht="15" customHeight="1">
      <c r="A59" s="75" t="s">
        <v>1303</v>
      </c>
      <c r="B59" s="76">
        <v>52</v>
      </c>
      <c r="C59" s="119" t="s">
        <v>1100</v>
      </c>
      <c r="D59" s="100" t="s">
        <v>1825</v>
      </c>
      <c r="E59" s="100" t="s">
        <v>1826</v>
      </c>
      <c r="F59" s="100" t="s">
        <v>1087</v>
      </c>
      <c r="G59" s="100"/>
      <c r="H59" s="100" t="s">
        <v>1788</v>
      </c>
      <c r="I59" s="157" t="s">
        <v>1256</v>
      </c>
      <c r="J59" s="97"/>
      <c r="K59" s="97"/>
    </row>
    <row r="60" spans="1:11" ht="15" customHeight="1">
      <c r="A60" s="75" t="s">
        <v>1305</v>
      </c>
      <c r="B60" s="76">
        <v>53</v>
      </c>
      <c r="C60" s="119" t="s">
        <v>1100</v>
      </c>
      <c r="D60" s="100" t="s">
        <v>1827</v>
      </c>
      <c r="E60" s="100" t="s">
        <v>1828</v>
      </c>
      <c r="F60" s="100" t="s">
        <v>1087</v>
      </c>
      <c r="G60" s="100"/>
      <c r="H60" s="100" t="s">
        <v>1666</v>
      </c>
      <c r="I60" s="157" t="s">
        <v>1258</v>
      </c>
      <c r="J60" s="97"/>
      <c r="K60" s="97"/>
    </row>
    <row r="61" spans="1:11" ht="15" customHeight="1">
      <c r="A61" s="75" t="s">
        <v>1307</v>
      </c>
      <c r="B61" s="76">
        <v>54</v>
      </c>
      <c r="C61" s="119" t="s">
        <v>1100</v>
      </c>
      <c r="D61" s="100" t="s">
        <v>1829</v>
      </c>
      <c r="E61" s="100" t="s">
        <v>1830</v>
      </c>
      <c r="F61" s="100" t="s">
        <v>1087</v>
      </c>
      <c r="G61" s="100"/>
      <c r="H61" s="100" t="s">
        <v>1831</v>
      </c>
      <c r="I61" s="157" t="s">
        <v>1260</v>
      </c>
      <c r="J61" s="97"/>
      <c r="K61" s="97"/>
    </row>
    <row r="62" spans="1:11" ht="15" customHeight="1">
      <c r="A62" s="75" t="s">
        <v>1309</v>
      </c>
      <c r="B62" s="76">
        <v>55</v>
      </c>
      <c r="C62" s="119" t="s">
        <v>1099</v>
      </c>
      <c r="D62" s="100" t="s">
        <v>1832</v>
      </c>
      <c r="E62" s="100" t="s">
        <v>1833</v>
      </c>
      <c r="F62" s="100" t="s">
        <v>1087</v>
      </c>
      <c r="G62" s="100" t="s">
        <v>1717</v>
      </c>
      <c r="H62" s="100" t="s">
        <v>1666</v>
      </c>
      <c r="I62" s="157" t="s">
        <v>1262</v>
      </c>
      <c r="J62" s="97"/>
      <c r="K62" s="97"/>
    </row>
    <row r="63" spans="1:11" ht="15" customHeight="1">
      <c r="A63" s="75" t="s">
        <v>1311</v>
      </c>
      <c r="B63" s="76">
        <v>56</v>
      </c>
      <c r="C63" s="119" t="s">
        <v>1100</v>
      </c>
      <c r="D63" s="100" t="s">
        <v>1834</v>
      </c>
      <c r="E63" s="100" t="s">
        <v>1835</v>
      </c>
      <c r="F63" s="100" t="s">
        <v>1087</v>
      </c>
      <c r="G63" s="100" t="s">
        <v>1110</v>
      </c>
      <c r="H63" s="100" t="s">
        <v>1131</v>
      </c>
      <c r="I63" s="157" t="s">
        <v>1264</v>
      </c>
      <c r="J63" s="97"/>
      <c r="K63" s="97"/>
    </row>
    <row r="64" spans="1:11" ht="15" customHeight="1">
      <c r="A64" s="75" t="s">
        <v>1313</v>
      </c>
      <c r="B64" s="76">
        <v>57</v>
      </c>
      <c r="C64" s="119" t="s">
        <v>1095</v>
      </c>
      <c r="D64" s="100" t="s">
        <v>1836</v>
      </c>
      <c r="E64" s="100" t="s">
        <v>1837</v>
      </c>
      <c r="F64" s="100" t="s">
        <v>1087</v>
      </c>
      <c r="G64" s="100" t="s">
        <v>1660</v>
      </c>
      <c r="H64" s="100" t="s">
        <v>1838</v>
      </c>
      <c r="I64" s="157" t="s">
        <v>1266</v>
      </c>
      <c r="J64" s="97"/>
      <c r="K64" s="97"/>
    </row>
    <row r="65" spans="1:11" ht="15" customHeight="1">
      <c r="A65" s="75" t="s">
        <v>1315</v>
      </c>
      <c r="B65" s="76">
        <v>58</v>
      </c>
      <c r="C65" s="119" t="s">
        <v>1099</v>
      </c>
      <c r="D65" s="100" t="s">
        <v>1839</v>
      </c>
      <c r="E65" s="100" t="s">
        <v>1840</v>
      </c>
      <c r="F65" s="100" t="s">
        <v>1087</v>
      </c>
      <c r="G65" s="100" t="s">
        <v>1818</v>
      </c>
      <c r="H65" s="100" t="s">
        <v>1666</v>
      </c>
      <c r="I65" s="157" t="s">
        <v>1268</v>
      </c>
      <c r="J65" s="97"/>
      <c r="K65" s="97"/>
    </row>
    <row r="66" spans="1:11" ht="15" customHeight="1">
      <c r="A66" s="75" t="s">
        <v>1317</v>
      </c>
      <c r="B66" s="76">
        <v>59</v>
      </c>
      <c r="C66" s="119" t="s">
        <v>1100</v>
      </c>
      <c r="D66" s="100" t="s">
        <v>1841</v>
      </c>
      <c r="E66" s="100" t="s">
        <v>1842</v>
      </c>
      <c r="F66" s="100" t="s">
        <v>1087</v>
      </c>
      <c r="G66" s="100" t="s">
        <v>1811</v>
      </c>
      <c r="H66" s="100" t="s">
        <v>1109</v>
      </c>
      <c r="I66" s="157" t="s">
        <v>1270</v>
      </c>
      <c r="J66" s="97"/>
      <c r="K66" s="97"/>
    </row>
    <row r="67" spans="1:11" ht="15" customHeight="1">
      <c r="A67" s="75" t="s">
        <v>1319</v>
      </c>
      <c r="B67" s="76">
        <v>60</v>
      </c>
      <c r="C67" s="119" t="s">
        <v>1100</v>
      </c>
      <c r="D67" s="100" t="s">
        <v>1843</v>
      </c>
      <c r="E67" s="100" t="s">
        <v>1844</v>
      </c>
      <c r="F67" s="100" t="s">
        <v>1087</v>
      </c>
      <c r="G67" s="100" t="s">
        <v>1678</v>
      </c>
      <c r="H67" s="100" t="s">
        <v>1845</v>
      </c>
      <c r="I67" s="157" t="s">
        <v>1272</v>
      </c>
      <c r="J67" s="97"/>
      <c r="K67" s="97"/>
    </row>
    <row r="68" spans="1:11" ht="15" customHeight="1">
      <c r="A68" s="75" t="s">
        <v>1321</v>
      </c>
      <c r="B68" s="76">
        <v>116</v>
      </c>
      <c r="C68" s="119" t="s">
        <v>1106</v>
      </c>
      <c r="D68" s="100" t="s">
        <v>1846</v>
      </c>
      <c r="E68" s="100" t="s">
        <v>1847</v>
      </c>
      <c r="F68" s="100" t="s">
        <v>1087</v>
      </c>
      <c r="G68" s="100"/>
      <c r="H68" s="100" t="s">
        <v>1821</v>
      </c>
      <c r="I68" s="157" t="s">
        <v>1274</v>
      </c>
      <c r="J68" s="97"/>
      <c r="K68" s="97"/>
    </row>
    <row r="69" spans="1:11" ht="15" customHeight="1">
      <c r="A69" s="75" t="s">
        <v>1323</v>
      </c>
      <c r="B69" s="76">
        <v>61</v>
      </c>
      <c r="C69" s="119" t="s">
        <v>1107</v>
      </c>
      <c r="D69" s="100" t="s">
        <v>1848</v>
      </c>
      <c r="E69" s="100" t="s">
        <v>1849</v>
      </c>
      <c r="F69" s="100" t="s">
        <v>1087</v>
      </c>
      <c r="G69" s="100" t="s">
        <v>1818</v>
      </c>
      <c r="H69" s="100" t="s">
        <v>1137</v>
      </c>
      <c r="I69" s="157" t="s">
        <v>1276</v>
      </c>
      <c r="J69" s="97"/>
      <c r="K69" s="97"/>
    </row>
    <row r="70" spans="1:11" ht="15" customHeight="1">
      <c r="A70" s="75" t="s">
        <v>1325</v>
      </c>
      <c r="B70" s="76">
        <v>62</v>
      </c>
      <c r="C70" s="119" t="s">
        <v>1107</v>
      </c>
      <c r="D70" s="100" t="s">
        <v>1850</v>
      </c>
      <c r="E70" s="100" t="s">
        <v>1851</v>
      </c>
      <c r="F70" s="100" t="s">
        <v>1087</v>
      </c>
      <c r="G70" s="100" t="s">
        <v>1806</v>
      </c>
      <c r="H70" s="100" t="s">
        <v>1137</v>
      </c>
      <c r="I70" s="157" t="s">
        <v>1278</v>
      </c>
      <c r="J70" s="97"/>
      <c r="K70" s="97"/>
    </row>
    <row r="71" spans="1:11" ht="15" customHeight="1">
      <c r="A71" s="75" t="s">
        <v>1327</v>
      </c>
      <c r="B71" s="76">
        <v>63</v>
      </c>
      <c r="C71" s="119" t="s">
        <v>1099</v>
      </c>
      <c r="D71" s="100" t="s">
        <v>1852</v>
      </c>
      <c r="E71" s="100" t="s">
        <v>1853</v>
      </c>
      <c r="F71" s="100" t="s">
        <v>1087</v>
      </c>
      <c r="G71" s="100" t="s">
        <v>1818</v>
      </c>
      <c r="H71" s="100" t="s">
        <v>1692</v>
      </c>
      <c r="I71" s="157" t="s">
        <v>1280</v>
      </c>
      <c r="J71" s="97"/>
      <c r="K71" s="97"/>
    </row>
    <row r="72" spans="1:11" ht="15" customHeight="1">
      <c r="A72" s="75" t="s">
        <v>1329</v>
      </c>
      <c r="B72" s="76">
        <v>64</v>
      </c>
      <c r="C72" s="119" t="s">
        <v>1099</v>
      </c>
      <c r="D72" s="100" t="s">
        <v>1854</v>
      </c>
      <c r="E72" s="100" t="s">
        <v>1855</v>
      </c>
      <c r="F72" s="100" t="s">
        <v>1087</v>
      </c>
      <c r="G72" s="100" t="s">
        <v>1660</v>
      </c>
      <c r="H72" s="100" t="s">
        <v>1856</v>
      </c>
      <c r="I72" s="157" t="s">
        <v>1282</v>
      </c>
      <c r="J72" s="97"/>
      <c r="K72" s="97"/>
    </row>
    <row r="73" spans="1:11" ht="15" customHeight="1">
      <c r="A73" s="75" t="s">
        <v>1331</v>
      </c>
      <c r="B73" s="76">
        <v>65</v>
      </c>
      <c r="C73" s="119" t="s">
        <v>1095</v>
      </c>
      <c r="D73" s="100" t="s">
        <v>1857</v>
      </c>
      <c r="E73" s="100" t="s">
        <v>1858</v>
      </c>
      <c r="F73" s="100" t="s">
        <v>1087</v>
      </c>
      <c r="G73" s="100" t="s">
        <v>1859</v>
      </c>
      <c r="H73" s="100" t="s">
        <v>1838</v>
      </c>
      <c r="I73" s="157" t="s">
        <v>1284</v>
      </c>
      <c r="J73" s="97"/>
      <c r="K73" s="97"/>
    </row>
    <row r="74" spans="1:11" ht="15" customHeight="1">
      <c r="A74" s="75" t="s">
        <v>1333</v>
      </c>
      <c r="B74" s="76">
        <v>66</v>
      </c>
      <c r="C74" s="119" t="s">
        <v>1100</v>
      </c>
      <c r="D74" s="100" t="s">
        <v>1860</v>
      </c>
      <c r="E74" s="100" t="s">
        <v>1861</v>
      </c>
      <c r="F74" s="100" t="s">
        <v>1087</v>
      </c>
      <c r="G74" s="100" t="s">
        <v>1091</v>
      </c>
      <c r="H74" s="100" t="s">
        <v>1103</v>
      </c>
      <c r="I74" s="157" t="s">
        <v>1286</v>
      </c>
      <c r="J74" s="97"/>
      <c r="K74" s="97"/>
    </row>
    <row r="75" spans="1:11" ht="15" customHeight="1">
      <c r="A75" s="75" t="s">
        <v>1335</v>
      </c>
      <c r="B75" s="76">
        <v>67</v>
      </c>
      <c r="C75" s="119" t="s">
        <v>1100</v>
      </c>
      <c r="D75" s="100" t="s">
        <v>1862</v>
      </c>
      <c r="E75" s="100" t="s">
        <v>1863</v>
      </c>
      <c r="F75" s="100" t="s">
        <v>1087</v>
      </c>
      <c r="G75" s="100" t="s">
        <v>1110</v>
      </c>
      <c r="H75" s="100" t="s">
        <v>1864</v>
      </c>
      <c r="I75" s="157" t="s">
        <v>1288</v>
      </c>
      <c r="J75" s="97"/>
      <c r="K75" s="97"/>
    </row>
    <row r="76" spans="1:11" ht="15" customHeight="1">
      <c r="A76" s="75" t="s">
        <v>1337</v>
      </c>
      <c r="B76" s="76">
        <v>68</v>
      </c>
      <c r="C76" s="119" t="s">
        <v>1099</v>
      </c>
      <c r="D76" s="100" t="s">
        <v>1865</v>
      </c>
      <c r="E76" s="100" t="s">
        <v>1866</v>
      </c>
      <c r="F76" s="100" t="s">
        <v>1087</v>
      </c>
      <c r="G76" s="100" t="s">
        <v>1803</v>
      </c>
      <c r="H76" s="100" t="s">
        <v>1666</v>
      </c>
      <c r="I76" s="157" t="s">
        <v>1290</v>
      </c>
      <c r="J76" s="97"/>
      <c r="K76" s="97"/>
    </row>
    <row r="77" spans="1:11" ht="15" customHeight="1">
      <c r="A77" s="75" t="s">
        <v>1339</v>
      </c>
      <c r="B77" s="76">
        <v>69</v>
      </c>
      <c r="C77" s="119" t="s">
        <v>1104</v>
      </c>
      <c r="D77" s="100" t="s">
        <v>1867</v>
      </c>
      <c r="E77" s="100" t="s">
        <v>1868</v>
      </c>
      <c r="F77" s="100" t="s">
        <v>1087</v>
      </c>
      <c r="G77" s="100" t="s">
        <v>1869</v>
      </c>
      <c r="H77" s="100" t="s">
        <v>1139</v>
      </c>
      <c r="I77" s="157" t="s">
        <v>1292</v>
      </c>
      <c r="J77" s="97"/>
      <c r="K77" s="97"/>
    </row>
    <row r="78" spans="1:11" ht="15" customHeight="1">
      <c r="A78" s="75" t="s">
        <v>1341</v>
      </c>
      <c r="B78" s="76">
        <v>70</v>
      </c>
      <c r="C78" s="119" t="s">
        <v>1106</v>
      </c>
      <c r="D78" s="100" t="s">
        <v>1870</v>
      </c>
      <c r="E78" s="100" t="s">
        <v>1871</v>
      </c>
      <c r="F78" s="100" t="s">
        <v>1087</v>
      </c>
      <c r="G78" s="100" t="s">
        <v>1678</v>
      </c>
      <c r="H78" s="100" t="s">
        <v>1872</v>
      </c>
      <c r="I78" s="157" t="s">
        <v>1294</v>
      </c>
      <c r="J78" s="97"/>
      <c r="K78" s="97"/>
    </row>
    <row r="79" spans="1:11" ht="15" customHeight="1">
      <c r="A79" s="75" t="s">
        <v>1343</v>
      </c>
      <c r="B79" s="76">
        <v>71</v>
      </c>
      <c r="C79" s="119" t="s">
        <v>1104</v>
      </c>
      <c r="D79" s="100" t="s">
        <v>1873</v>
      </c>
      <c r="E79" s="100" t="s">
        <v>1874</v>
      </c>
      <c r="F79" s="100" t="s">
        <v>1087</v>
      </c>
      <c r="G79" s="100" t="s">
        <v>1710</v>
      </c>
      <c r="H79" s="100" t="s">
        <v>1105</v>
      </c>
      <c r="I79" s="157" t="s">
        <v>1296</v>
      </c>
      <c r="J79" s="97"/>
      <c r="K79" s="97"/>
    </row>
    <row r="80" spans="1:11" ht="15" customHeight="1">
      <c r="A80" s="75" t="s">
        <v>1346</v>
      </c>
      <c r="B80" s="76">
        <v>72</v>
      </c>
      <c r="C80" s="119" t="s">
        <v>1106</v>
      </c>
      <c r="D80" s="100" t="s">
        <v>1875</v>
      </c>
      <c r="E80" s="100" t="s">
        <v>1876</v>
      </c>
      <c r="F80" s="100" t="s">
        <v>1087</v>
      </c>
      <c r="G80" s="100" t="s">
        <v>1710</v>
      </c>
      <c r="H80" s="100" t="s">
        <v>1733</v>
      </c>
      <c r="I80" s="157" t="s">
        <v>1298</v>
      </c>
      <c r="J80" s="97"/>
      <c r="K80" s="97"/>
    </row>
    <row r="81" spans="1:11" ht="15" customHeight="1">
      <c r="A81" s="75" t="s">
        <v>1348</v>
      </c>
      <c r="B81" s="76">
        <v>73</v>
      </c>
      <c r="C81" s="119" t="s">
        <v>1100</v>
      </c>
      <c r="D81" s="100" t="s">
        <v>1877</v>
      </c>
      <c r="E81" s="100" t="s">
        <v>1878</v>
      </c>
      <c r="F81" s="100" t="s">
        <v>1087</v>
      </c>
      <c r="G81" s="100" t="s">
        <v>1879</v>
      </c>
      <c r="H81" s="100" t="s">
        <v>1880</v>
      </c>
      <c r="I81" s="157" t="s">
        <v>1300</v>
      </c>
      <c r="J81" s="97"/>
      <c r="K81" s="97"/>
    </row>
    <row r="82" spans="1:11" ht="15" customHeight="1">
      <c r="A82" s="75" t="s">
        <v>1350</v>
      </c>
      <c r="B82" s="76">
        <v>74</v>
      </c>
      <c r="C82" s="119" t="s">
        <v>1106</v>
      </c>
      <c r="D82" s="100" t="s">
        <v>1881</v>
      </c>
      <c r="E82" s="100" t="s">
        <v>1882</v>
      </c>
      <c r="F82" s="100" t="s">
        <v>1087</v>
      </c>
      <c r="G82" s="100" t="s">
        <v>1678</v>
      </c>
      <c r="H82" s="100" t="s">
        <v>1872</v>
      </c>
      <c r="I82" s="157" t="s">
        <v>1302</v>
      </c>
      <c r="J82" s="97"/>
      <c r="K82" s="97"/>
    </row>
    <row r="83" spans="1:11" ht="15" customHeight="1">
      <c r="A83" s="75" t="s">
        <v>1352</v>
      </c>
      <c r="B83" s="76">
        <v>75</v>
      </c>
      <c r="C83" s="119" t="s">
        <v>1100</v>
      </c>
      <c r="D83" s="100" t="s">
        <v>1883</v>
      </c>
      <c r="E83" s="100" t="s">
        <v>1884</v>
      </c>
      <c r="F83" s="100" t="s">
        <v>1087</v>
      </c>
      <c r="G83" s="100"/>
      <c r="H83" s="100" t="s">
        <v>1666</v>
      </c>
      <c r="I83" s="157" t="s">
        <v>1304</v>
      </c>
      <c r="J83" s="97"/>
      <c r="K83" s="97"/>
    </row>
    <row r="84" spans="1:11" ht="15" customHeight="1">
      <c r="A84" s="75" t="s">
        <v>1354</v>
      </c>
      <c r="B84" s="76">
        <v>76</v>
      </c>
      <c r="C84" s="119" t="s">
        <v>1106</v>
      </c>
      <c r="D84" s="100" t="s">
        <v>1885</v>
      </c>
      <c r="E84" s="100" t="s">
        <v>1886</v>
      </c>
      <c r="F84" s="100" t="s">
        <v>1087</v>
      </c>
      <c r="G84" s="100"/>
      <c r="H84" s="100" t="s">
        <v>1887</v>
      </c>
      <c r="I84" s="157" t="s">
        <v>1306</v>
      </c>
      <c r="J84" s="97"/>
      <c r="K84" s="97"/>
    </row>
    <row r="85" spans="1:11" ht="15" customHeight="1">
      <c r="A85" s="75" t="s">
        <v>1356</v>
      </c>
      <c r="B85" s="76">
        <v>77</v>
      </c>
      <c r="C85" s="119" t="s">
        <v>1099</v>
      </c>
      <c r="D85" s="100" t="s">
        <v>1888</v>
      </c>
      <c r="E85" s="100" t="s">
        <v>1889</v>
      </c>
      <c r="F85" s="100" t="s">
        <v>1087</v>
      </c>
      <c r="G85" s="100"/>
      <c r="H85" s="100" t="s">
        <v>1661</v>
      </c>
      <c r="I85" s="157" t="s">
        <v>1308</v>
      </c>
      <c r="J85" s="97"/>
      <c r="K85" s="97"/>
    </row>
    <row r="86" spans="1:11" ht="15" customHeight="1">
      <c r="A86" s="75" t="s">
        <v>1358</v>
      </c>
      <c r="B86" s="76">
        <v>78</v>
      </c>
      <c r="C86" s="119" t="s">
        <v>1100</v>
      </c>
      <c r="D86" s="100" t="s">
        <v>1890</v>
      </c>
      <c r="E86" s="100" t="s">
        <v>1891</v>
      </c>
      <c r="F86" s="100" t="s">
        <v>1087</v>
      </c>
      <c r="G86" s="100"/>
      <c r="H86" s="100" t="s">
        <v>1140</v>
      </c>
      <c r="I86" s="157" t="s">
        <v>1310</v>
      </c>
      <c r="J86" s="97"/>
      <c r="K86" s="97"/>
    </row>
    <row r="87" spans="1:11" ht="15" customHeight="1">
      <c r="A87" s="75" t="s">
        <v>1360</v>
      </c>
      <c r="B87" s="76">
        <v>79</v>
      </c>
      <c r="C87" s="119" t="s">
        <v>1100</v>
      </c>
      <c r="D87" s="100" t="s">
        <v>1892</v>
      </c>
      <c r="E87" s="100" t="s">
        <v>1893</v>
      </c>
      <c r="F87" s="100" t="s">
        <v>1087</v>
      </c>
      <c r="G87" s="100" t="s">
        <v>1091</v>
      </c>
      <c r="H87" s="100" t="s">
        <v>1132</v>
      </c>
      <c r="I87" s="157" t="s">
        <v>1312</v>
      </c>
      <c r="J87" s="97"/>
      <c r="K87" s="97"/>
    </row>
    <row r="88" spans="1:11" ht="15" customHeight="1">
      <c r="A88" s="75" t="s">
        <v>1362</v>
      </c>
      <c r="B88" s="76">
        <v>80</v>
      </c>
      <c r="C88" s="119" t="s">
        <v>1104</v>
      </c>
      <c r="D88" s="100" t="s">
        <v>1894</v>
      </c>
      <c r="E88" s="100" t="s">
        <v>1895</v>
      </c>
      <c r="F88" s="100" t="s">
        <v>1087</v>
      </c>
      <c r="G88" s="100" t="s">
        <v>1710</v>
      </c>
      <c r="H88" s="100" t="s">
        <v>1139</v>
      </c>
      <c r="I88" s="157" t="s">
        <v>1314</v>
      </c>
      <c r="J88" s="97"/>
      <c r="K88" s="97"/>
    </row>
    <row r="89" spans="1:11" ht="15" customHeight="1">
      <c r="A89" s="75" t="s">
        <v>1364</v>
      </c>
      <c r="B89" s="76">
        <v>81</v>
      </c>
      <c r="C89" s="119" t="s">
        <v>1107</v>
      </c>
      <c r="D89" s="100" t="s">
        <v>1896</v>
      </c>
      <c r="E89" s="100" t="s">
        <v>1897</v>
      </c>
      <c r="F89" s="100" t="s">
        <v>1087</v>
      </c>
      <c r="G89" s="100" t="s">
        <v>1818</v>
      </c>
      <c r="H89" s="100" t="s">
        <v>1898</v>
      </c>
      <c r="I89" s="157" t="s">
        <v>1316</v>
      </c>
      <c r="J89" s="97"/>
      <c r="K89" s="97"/>
    </row>
    <row r="90" spans="1:11" ht="15" customHeight="1">
      <c r="A90" s="75" t="s">
        <v>1366</v>
      </c>
      <c r="B90" s="76">
        <v>82</v>
      </c>
      <c r="C90" s="119" t="s">
        <v>1100</v>
      </c>
      <c r="D90" s="100" t="s">
        <v>1899</v>
      </c>
      <c r="E90" s="100" t="s">
        <v>1900</v>
      </c>
      <c r="F90" s="100" t="s">
        <v>1087</v>
      </c>
      <c r="G90" s="100"/>
      <c r="H90" s="100" t="s">
        <v>1109</v>
      </c>
      <c r="I90" s="157" t="s">
        <v>1318</v>
      </c>
      <c r="J90" s="97"/>
      <c r="K90" s="97"/>
    </row>
    <row r="91" spans="1:11" ht="15" customHeight="1">
      <c r="A91" s="75" t="s">
        <v>1368</v>
      </c>
      <c r="B91" s="76">
        <v>83</v>
      </c>
      <c r="C91" s="119" t="s">
        <v>1100</v>
      </c>
      <c r="D91" s="100" t="s">
        <v>1901</v>
      </c>
      <c r="E91" s="100" t="s">
        <v>1902</v>
      </c>
      <c r="F91" s="100" t="s">
        <v>1087</v>
      </c>
      <c r="G91" s="100" t="s">
        <v>1818</v>
      </c>
      <c r="H91" s="100" t="s">
        <v>1132</v>
      </c>
      <c r="I91" s="157" t="s">
        <v>1320</v>
      </c>
      <c r="J91" s="97"/>
      <c r="K91" s="97"/>
    </row>
    <row r="92" spans="1:11" ht="15" customHeight="1">
      <c r="A92" s="75" t="s">
        <v>1370</v>
      </c>
      <c r="B92" s="76">
        <v>84</v>
      </c>
      <c r="C92" s="119" t="s">
        <v>1107</v>
      </c>
      <c r="D92" s="100" t="s">
        <v>1903</v>
      </c>
      <c r="E92" s="100" t="s">
        <v>1904</v>
      </c>
      <c r="F92" s="100" t="s">
        <v>1087</v>
      </c>
      <c r="G92" s="100" t="s">
        <v>1905</v>
      </c>
      <c r="H92" s="100" t="s">
        <v>1906</v>
      </c>
      <c r="I92" s="157" t="s">
        <v>1322</v>
      </c>
      <c r="J92" s="97"/>
      <c r="K92" s="97"/>
    </row>
    <row r="93" spans="1:10" ht="15" customHeight="1">
      <c r="A93" s="75" t="s">
        <v>1372</v>
      </c>
      <c r="B93" s="76">
        <v>85</v>
      </c>
      <c r="C93" s="119" t="s">
        <v>1099</v>
      </c>
      <c r="D93" s="100" t="s">
        <v>1907</v>
      </c>
      <c r="E93" s="100" t="s">
        <v>1908</v>
      </c>
      <c r="F93" s="100" t="s">
        <v>1087</v>
      </c>
      <c r="G93" s="100" t="s">
        <v>1660</v>
      </c>
      <c r="H93" s="100" t="s">
        <v>1666</v>
      </c>
      <c r="I93" s="157" t="s">
        <v>1324</v>
      </c>
      <c r="J93" s="97"/>
    </row>
    <row r="94" spans="1:10" ht="15" customHeight="1">
      <c r="A94" s="75" t="s">
        <v>1374</v>
      </c>
      <c r="B94" s="76">
        <v>86</v>
      </c>
      <c r="C94" s="119" t="s">
        <v>1107</v>
      </c>
      <c r="D94" s="100" t="s">
        <v>1909</v>
      </c>
      <c r="E94" s="100" t="s">
        <v>1910</v>
      </c>
      <c r="F94" s="100" t="s">
        <v>1087</v>
      </c>
      <c r="G94" s="100" t="s">
        <v>1911</v>
      </c>
      <c r="H94" s="100" t="s">
        <v>1139</v>
      </c>
      <c r="I94" s="157" t="s">
        <v>1326</v>
      </c>
      <c r="J94" s="97"/>
    </row>
    <row r="95" spans="1:10" ht="15" customHeight="1">
      <c r="A95" s="75" t="s">
        <v>1376</v>
      </c>
      <c r="B95" s="76">
        <v>87</v>
      </c>
      <c r="C95" s="119" t="s">
        <v>1106</v>
      </c>
      <c r="D95" s="100" t="s">
        <v>1912</v>
      </c>
      <c r="E95" s="100" t="s">
        <v>1913</v>
      </c>
      <c r="F95" s="100" t="s">
        <v>1087</v>
      </c>
      <c r="G95" s="100" t="s">
        <v>1110</v>
      </c>
      <c r="H95" s="100" t="s">
        <v>1666</v>
      </c>
      <c r="I95" s="157" t="s">
        <v>1328</v>
      </c>
      <c r="J95" s="97"/>
    </row>
    <row r="96" spans="1:10" ht="15" customHeight="1">
      <c r="A96" s="75" t="s">
        <v>1378</v>
      </c>
      <c r="B96" s="76">
        <v>88</v>
      </c>
      <c r="C96" s="119" t="s">
        <v>1107</v>
      </c>
      <c r="D96" s="100" t="s">
        <v>1914</v>
      </c>
      <c r="E96" s="100" t="s">
        <v>1915</v>
      </c>
      <c r="F96" s="100" t="s">
        <v>1087</v>
      </c>
      <c r="G96" s="100"/>
      <c r="H96" s="100" t="s">
        <v>1141</v>
      </c>
      <c r="I96" s="157" t="s">
        <v>1330</v>
      </c>
      <c r="J96" s="97"/>
    </row>
    <row r="97" spans="1:10" ht="15" customHeight="1">
      <c r="A97" s="75" t="s">
        <v>1380</v>
      </c>
      <c r="B97" s="76">
        <v>89</v>
      </c>
      <c r="C97" s="119" t="s">
        <v>1104</v>
      </c>
      <c r="D97" s="100" t="s">
        <v>1916</v>
      </c>
      <c r="E97" s="100" t="s">
        <v>1917</v>
      </c>
      <c r="F97" s="100" t="s">
        <v>1087</v>
      </c>
      <c r="G97" s="100" t="s">
        <v>1710</v>
      </c>
      <c r="H97" s="100" t="s">
        <v>1141</v>
      </c>
      <c r="I97" s="157" t="s">
        <v>1332</v>
      </c>
      <c r="J97" s="97"/>
    </row>
    <row r="98" spans="1:10" ht="15" customHeight="1">
      <c r="A98" s="75" t="s">
        <v>1382</v>
      </c>
      <c r="B98" s="76">
        <v>90</v>
      </c>
      <c r="C98" s="119" t="s">
        <v>1099</v>
      </c>
      <c r="D98" s="100" t="s">
        <v>1918</v>
      </c>
      <c r="E98" s="100" t="s">
        <v>1919</v>
      </c>
      <c r="F98" s="100" t="s">
        <v>1087</v>
      </c>
      <c r="G98" s="100" t="s">
        <v>1660</v>
      </c>
      <c r="H98" s="100" t="s">
        <v>1788</v>
      </c>
      <c r="I98" s="157" t="s">
        <v>1334</v>
      </c>
      <c r="J98" s="97"/>
    </row>
    <row r="99" spans="1:10" ht="15" customHeight="1">
      <c r="A99" s="75" t="s">
        <v>1383</v>
      </c>
      <c r="B99" s="76">
        <v>91</v>
      </c>
      <c r="C99" s="119" t="s">
        <v>1100</v>
      </c>
      <c r="D99" s="100" t="s">
        <v>1920</v>
      </c>
      <c r="E99" s="100" t="s">
        <v>1921</v>
      </c>
      <c r="F99" s="100" t="s">
        <v>1087</v>
      </c>
      <c r="G99" s="100" t="s">
        <v>1922</v>
      </c>
      <c r="H99" s="100" t="s">
        <v>1103</v>
      </c>
      <c r="I99" s="157" t="s">
        <v>1336</v>
      </c>
      <c r="J99" s="97"/>
    </row>
    <row r="100" spans="1:10" ht="15" customHeight="1">
      <c r="A100" s="75" t="s">
        <v>1384</v>
      </c>
      <c r="B100" s="76">
        <v>92</v>
      </c>
      <c r="C100" s="119" t="s">
        <v>1099</v>
      </c>
      <c r="D100" s="100" t="s">
        <v>1923</v>
      </c>
      <c r="E100" s="100" t="s">
        <v>1924</v>
      </c>
      <c r="F100" s="100" t="s">
        <v>1087</v>
      </c>
      <c r="G100" s="100" t="s">
        <v>1660</v>
      </c>
      <c r="H100" s="100" t="s">
        <v>1925</v>
      </c>
      <c r="I100" s="157" t="s">
        <v>1338</v>
      </c>
      <c r="J100" s="97"/>
    </row>
    <row r="101" spans="1:10" ht="15" customHeight="1">
      <c r="A101" s="75" t="s">
        <v>1386</v>
      </c>
      <c r="B101" s="76">
        <v>93</v>
      </c>
      <c r="C101" s="119" t="s">
        <v>1099</v>
      </c>
      <c r="D101" s="100" t="s">
        <v>1926</v>
      </c>
      <c r="E101" s="100" t="s">
        <v>1927</v>
      </c>
      <c r="F101" s="100" t="s">
        <v>1087</v>
      </c>
      <c r="G101" s="100" t="s">
        <v>1678</v>
      </c>
      <c r="H101" s="100" t="s">
        <v>1666</v>
      </c>
      <c r="I101" s="157" t="s">
        <v>1340</v>
      </c>
      <c r="J101" s="97"/>
    </row>
    <row r="102" spans="1:10" ht="15" customHeight="1">
      <c r="A102" s="75" t="s">
        <v>1388</v>
      </c>
      <c r="B102" s="76">
        <v>94</v>
      </c>
      <c r="C102" s="119" t="s">
        <v>1095</v>
      </c>
      <c r="D102" s="100" t="s">
        <v>1928</v>
      </c>
      <c r="E102" s="100" t="s">
        <v>1929</v>
      </c>
      <c r="F102" s="100" t="s">
        <v>1087</v>
      </c>
      <c r="G102" s="100" t="s">
        <v>1678</v>
      </c>
      <c r="H102" s="100" t="s">
        <v>1756</v>
      </c>
      <c r="I102" s="157" t="s">
        <v>1342</v>
      </c>
      <c r="J102" s="97"/>
    </row>
    <row r="103" spans="1:10" ht="15" customHeight="1">
      <c r="A103" s="75" t="s">
        <v>1390</v>
      </c>
      <c r="B103" s="76">
        <v>95</v>
      </c>
      <c r="C103" s="119" t="s">
        <v>1095</v>
      </c>
      <c r="D103" s="100" t="s">
        <v>1930</v>
      </c>
      <c r="E103" s="100" t="s">
        <v>1931</v>
      </c>
      <c r="F103" s="100" t="s">
        <v>1087</v>
      </c>
      <c r="G103" s="100"/>
      <c r="H103" s="100" t="s">
        <v>1932</v>
      </c>
      <c r="I103" s="157" t="s">
        <v>1345</v>
      </c>
      <c r="J103" s="97"/>
    </row>
    <row r="104" spans="1:10" ht="15" customHeight="1">
      <c r="A104" s="75" t="s">
        <v>1392</v>
      </c>
      <c r="B104" s="76">
        <v>96</v>
      </c>
      <c r="C104" s="119" t="s">
        <v>1100</v>
      </c>
      <c r="D104" s="100" t="s">
        <v>1933</v>
      </c>
      <c r="E104" s="100" t="s">
        <v>1934</v>
      </c>
      <c r="F104" s="100" t="s">
        <v>1087</v>
      </c>
      <c r="G104" s="100" t="s">
        <v>1935</v>
      </c>
      <c r="H104" s="100" t="s">
        <v>1936</v>
      </c>
      <c r="I104" s="157" t="s">
        <v>1347</v>
      </c>
      <c r="J104" s="97"/>
    </row>
    <row r="105" spans="1:10" ht="15" customHeight="1">
      <c r="A105" s="75" t="s">
        <v>1394</v>
      </c>
      <c r="B105" s="76">
        <v>97</v>
      </c>
      <c r="C105" s="119" t="s">
        <v>1099</v>
      </c>
      <c r="D105" s="100" t="s">
        <v>1937</v>
      </c>
      <c r="E105" s="100" t="s">
        <v>1938</v>
      </c>
      <c r="F105" s="100" t="s">
        <v>1087</v>
      </c>
      <c r="G105" s="100" t="s">
        <v>1939</v>
      </c>
      <c r="H105" s="100" t="s">
        <v>1788</v>
      </c>
      <c r="I105" s="157" t="s">
        <v>1349</v>
      </c>
      <c r="J105" s="97"/>
    </row>
    <row r="106" spans="1:10" ht="12.75">
      <c r="A106" s="75" t="s">
        <v>1396</v>
      </c>
      <c r="B106" s="76">
        <v>98</v>
      </c>
      <c r="C106" s="119" t="s">
        <v>1100</v>
      </c>
      <c r="D106" s="100" t="s">
        <v>1940</v>
      </c>
      <c r="E106" s="100" t="s">
        <v>1941</v>
      </c>
      <c r="F106" s="100" t="s">
        <v>1087</v>
      </c>
      <c r="G106" s="100"/>
      <c r="H106" s="100" t="s">
        <v>1101</v>
      </c>
      <c r="I106" s="157" t="s">
        <v>1351</v>
      </c>
      <c r="J106" s="97"/>
    </row>
    <row r="107" spans="1:10" ht="12.75">
      <c r="A107" s="75" t="s">
        <v>1398</v>
      </c>
      <c r="B107" s="76">
        <v>99</v>
      </c>
      <c r="C107" s="119" t="s">
        <v>1099</v>
      </c>
      <c r="D107" s="100" t="s">
        <v>2305</v>
      </c>
      <c r="E107" s="100" t="s">
        <v>2306</v>
      </c>
      <c r="F107" s="100" t="s">
        <v>1087</v>
      </c>
      <c r="G107" s="100" t="s">
        <v>1344</v>
      </c>
      <c r="H107" s="100" t="s">
        <v>1687</v>
      </c>
      <c r="I107" s="157" t="s">
        <v>1353</v>
      </c>
      <c r="J107" s="97"/>
    </row>
    <row r="108" spans="1:10" ht="12.75">
      <c r="A108" s="75" t="s">
        <v>1400</v>
      </c>
      <c r="B108" s="76">
        <v>100</v>
      </c>
      <c r="C108" s="119" t="s">
        <v>1099</v>
      </c>
      <c r="D108" s="100" t="s">
        <v>2307</v>
      </c>
      <c r="E108" s="100" t="s">
        <v>2308</v>
      </c>
      <c r="F108" s="100" t="s">
        <v>1087</v>
      </c>
      <c r="G108" s="100"/>
      <c r="H108" s="100" t="s">
        <v>1725</v>
      </c>
      <c r="I108" s="157" t="s">
        <v>1355</v>
      </c>
      <c r="J108" s="97"/>
    </row>
    <row r="109" spans="1:10" ht="12.75">
      <c r="A109" s="75" t="s">
        <v>1401</v>
      </c>
      <c r="B109" s="76">
        <v>102</v>
      </c>
      <c r="C109" s="119" t="s">
        <v>1100</v>
      </c>
      <c r="D109" s="100" t="s">
        <v>2309</v>
      </c>
      <c r="E109" s="100" t="s">
        <v>2310</v>
      </c>
      <c r="F109" s="100" t="s">
        <v>1087</v>
      </c>
      <c r="G109" s="100" t="s">
        <v>1678</v>
      </c>
      <c r="H109" s="100" t="s">
        <v>1721</v>
      </c>
      <c r="I109" s="157" t="s">
        <v>1357</v>
      </c>
      <c r="J109" s="97"/>
    </row>
    <row r="110" spans="1:10" ht="12.75">
      <c r="A110" s="75" t="s">
        <v>1402</v>
      </c>
      <c r="B110" s="76">
        <v>103</v>
      </c>
      <c r="C110" s="119" t="s">
        <v>1100</v>
      </c>
      <c r="D110" s="100" t="s">
        <v>2311</v>
      </c>
      <c r="E110" s="100" t="s">
        <v>2312</v>
      </c>
      <c r="F110" s="100" t="s">
        <v>1087</v>
      </c>
      <c r="G110" s="100"/>
      <c r="H110" s="100" t="s">
        <v>2313</v>
      </c>
      <c r="I110" s="157" t="s">
        <v>1359</v>
      </c>
      <c r="J110" s="97"/>
    </row>
    <row r="111" spans="1:10" ht="12.75">
      <c r="A111" s="75" t="s">
        <v>2314</v>
      </c>
      <c r="B111" s="76">
        <v>104</v>
      </c>
      <c r="C111" s="119" t="s">
        <v>1100</v>
      </c>
      <c r="D111" s="100" t="s">
        <v>2315</v>
      </c>
      <c r="E111" s="100" t="s">
        <v>2316</v>
      </c>
      <c r="F111" s="100" t="s">
        <v>1087</v>
      </c>
      <c r="G111" s="100"/>
      <c r="H111" s="100" t="s">
        <v>1171</v>
      </c>
      <c r="I111" s="157" t="s">
        <v>1361</v>
      </c>
      <c r="J111" s="97"/>
    </row>
    <row r="112" spans="1:10" ht="12.75">
      <c r="A112" s="75" t="s">
        <v>2317</v>
      </c>
      <c r="B112" s="76">
        <v>105</v>
      </c>
      <c r="C112" s="119" t="s">
        <v>1100</v>
      </c>
      <c r="D112" s="100" t="s">
        <v>2318</v>
      </c>
      <c r="E112" s="100" t="s">
        <v>2319</v>
      </c>
      <c r="F112" s="100" t="s">
        <v>1087</v>
      </c>
      <c r="G112" s="100" t="s">
        <v>1811</v>
      </c>
      <c r="H112" s="100" t="s">
        <v>1103</v>
      </c>
      <c r="I112" s="157" t="s">
        <v>1363</v>
      </c>
      <c r="J112" s="97"/>
    </row>
    <row r="113" spans="1:10" ht="12.75">
      <c r="A113" s="75" t="s">
        <v>2320</v>
      </c>
      <c r="B113" s="76">
        <v>106</v>
      </c>
      <c r="C113" s="119" t="s">
        <v>1100</v>
      </c>
      <c r="D113" s="100" t="s">
        <v>2321</v>
      </c>
      <c r="E113" s="100" t="s">
        <v>2322</v>
      </c>
      <c r="F113" s="100" t="s">
        <v>1087</v>
      </c>
      <c r="G113" s="100" t="s">
        <v>1811</v>
      </c>
      <c r="H113" s="100" t="s">
        <v>2323</v>
      </c>
      <c r="I113" s="157" t="s">
        <v>1365</v>
      </c>
      <c r="J113" s="97"/>
    </row>
    <row r="114" spans="1:10" ht="12.75">
      <c r="A114" s="75" t="s">
        <v>2324</v>
      </c>
      <c r="B114" s="76">
        <v>107</v>
      </c>
      <c r="C114" s="119" t="s">
        <v>1100</v>
      </c>
      <c r="D114" s="100" t="s">
        <v>2325</v>
      </c>
      <c r="E114" s="100" t="s">
        <v>2326</v>
      </c>
      <c r="F114" s="100" t="s">
        <v>1087</v>
      </c>
      <c r="G114" s="100"/>
      <c r="H114" s="100" t="s">
        <v>2327</v>
      </c>
      <c r="I114" s="157" t="s">
        <v>1367</v>
      </c>
      <c r="J114" s="97"/>
    </row>
    <row r="115" spans="1:10" ht="12.75">
      <c r="A115" s="75" t="s">
        <v>2328</v>
      </c>
      <c r="B115" s="76">
        <v>108</v>
      </c>
      <c r="C115" s="119" t="s">
        <v>1100</v>
      </c>
      <c r="D115" s="100" t="s">
        <v>2329</v>
      </c>
      <c r="E115" s="100" t="s">
        <v>2330</v>
      </c>
      <c r="F115" s="100" t="s">
        <v>1087</v>
      </c>
      <c r="G115" s="100" t="s">
        <v>1811</v>
      </c>
      <c r="H115" s="100" t="s">
        <v>2331</v>
      </c>
      <c r="I115" s="157" t="s">
        <v>1369</v>
      </c>
      <c r="J115" s="97"/>
    </row>
    <row r="116" spans="1:10" ht="12.75">
      <c r="A116" s="75" t="s">
        <v>2332</v>
      </c>
      <c r="B116" s="76">
        <v>109</v>
      </c>
      <c r="C116" s="119" t="s">
        <v>1099</v>
      </c>
      <c r="D116" s="100" t="s">
        <v>2333</v>
      </c>
      <c r="E116" s="100" t="s">
        <v>2334</v>
      </c>
      <c r="F116" s="100" t="s">
        <v>1087</v>
      </c>
      <c r="G116" s="100"/>
      <c r="H116" s="100" t="s">
        <v>1131</v>
      </c>
      <c r="I116" s="157" t="s">
        <v>1371</v>
      </c>
      <c r="J116" s="97"/>
    </row>
    <row r="117" spans="1:10" ht="12.75">
      <c r="A117" s="75" t="s">
        <v>2335</v>
      </c>
      <c r="B117" s="76">
        <v>111</v>
      </c>
      <c r="C117" s="119" t="s">
        <v>1099</v>
      </c>
      <c r="D117" s="100" t="s">
        <v>2337</v>
      </c>
      <c r="E117" s="100" t="s">
        <v>2338</v>
      </c>
      <c r="F117" s="100" t="s">
        <v>1087</v>
      </c>
      <c r="G117" s="100" t="s">
        <v>2339</v>
      </c>
      <c r="H117" s="100" t="s">
        <v>1661</v>
      </c>
      <c r="I117" s="157" t="s">
        <v>1373</v>
      </c>
      <c r="J117" s="97"/>
    </row>
    <row r="118" spans="1:10" ht="12.75">
      <c r="A118" s="75" t="s">
        <v>2336</v>
      </c>
      <c r="B118" s="76">
        <v>112</v>
      </c>
      <c r="C118" s="119" t="s">
        <v>1099</v>
      </c>
      <c r="D118" s="100" t="s">
        <v>2341</v>
      </c>
      <c r="E118" s="100" t="s">
        <v>2342</v>
      </c>
      <c r="F118" s="100" t="s">
        <v>1087</v>
      </c>
      <c r="G118" s="100"/>
      <c r="H118" s="100" t="s">
        <v>1666</v>
      </c>
      <c r="I118" s="157" t="s">
        <v>1375</v>
      </c>
      <c r="J118" s="97"/>
    </row>
    <row r="119" spans="1:10" ht="12.75">
      <c r="A119" s="75" t="s">
        <v>2340</v>
      </c>
      <c r="B119" s="76">
        <v>113</v>
      </c>
      <c r="C119" s="119" t="s">
        <v>1106</v>
      </c>
      <c r="D119" s="100" t="s">
        <v>2344</v>
      </c>
      <c r="E119" s="100" t="s">
        <v>2345</v>
      </c>
      <c r="F119" s="100" t="s">
        <v>1087</v>
      </c>
      <c r="G119" s="100"/>
      <c r="H119" s="100" t="s">
        <v>1670</v>
      </c>
      <c r="I119" s="157" t="s">
        <v>1377</v>
      </c>
      <c r="J119" s="97"/>
    </row>
    <row r="120" spans="1:10" ht="12.75">
      <c r="A120" s="75" t="s">
        <v>2343</v>
      </c>
      <c r="B120" s="76">
        <v>114</v>
      </c>
      <c r="C120" s="119" t="s">
        <v>1104</v>
      </c>
      <c r="D120" s="100" t="s">
        <v>2347</v>
      </c>
      <c r="E120" s="100" t="s">
        <v>2348</v>
      </c>
      <c r="F120" s="100" t="s">
        <v>1087</v>
      </c>
      <c r="G120" s="100" t="s">
        <v>1818</v>
      </c>
      <c r="H120" s="100" t="s">
        <v>2349</v>
      </c>
      <c r="I120" s="157" t="s">
        <v>1379</v>
      </c>
      <c r="J120" s="97"/>
    </row>
    <row r="121" spans="1:10" ht="12.75">
      <c r="A121" s="75" t="s">
        <v>2346</v>
      </c>
      <c r="B121" s="76">
        <v>115</v>
      </c>
      <c r="C121" s="119" t="s">
        <v>1107</v>
      </c>
      <c r="D121" s="100" t="s">
        <v>2351</v>
      </c>
      <c r="E121" s="100" t="s">
        <v>2352</v>
      </c>
      <c r="F121" s="100" t="s">
        <v>1087</v>
      </c>
      <c r="G121" s="100"/>
      <c r="H121" s="100" t="s">
        <v>1137</v>
      </c>
      <c r="I121" s="157" t="s">
        <v>1381</v>
      </c>
      <c r="J121" s="97"/>
    </row>
    <row r="122" spans="1:10" ht="12.75">
      <c r="A122" s="75" t="s">
        <v>2350</v>
      </c>
      <c r="B122" s="76">
        <v>117</v>
      </c>
      <c r="C122" s="119" t="s">
        <v>1086</v>
      </c>
      <c r="D122" s="100" t="s">
        <v>2354</v>
      </c>
      <c r="E122" s="100" t="s">
        <v>2355</v>
      </c>
      <c r="F122" s="100" t="s">
        <v>1087</v>
      </c>
      <c r="G122" s="100" t="s">
        <v>1811</v>
      </c>
      <c r="H122" s="100" t="s">
        <v>1103</v>
      </c>
      <c r="I122" s="157" t="s">
        <v>1385</v>
      </c>
      <c r="J122" s="97"/>
    </row>
    <row r="123" spans="1:10" ht="12.75">
      <c r="A123" s="75" t="s">
        <v>2353</v>
      </c>
      <c r="B123" s="76">
        <v>118</v>
      </c>
      <c r="C123" s="119" t="s">
        <v>1086</v>
      </c>
      <c r="D123" s="100" t="s">
        <v>2357</v>
      </c>
      <c r="E123" s="100" t="s">
        <v>2358</v>
      </c>
      <c r="F123" s="100" t="s">
        <v>1087</v>
      </c>
      <c r="G123" s="100" t="s">
        <v>1922</v>
      </c>
      <c r="H123" s="100" t="s">
        <v>1777</v>
      </c>
      <c r="I123" s="157" t="s">
        <v>1387</v>
      </c>
      <c r="J123" s="97"/>
    </row>
    <row r="124" spans="1:10" ht="12.75">
      <c r="A124" s="75" t="s">
        <v>2356</v>
      </c>
      <c r="B124" s="76">
        <v>119</v>
      </c>
      <c r="C124" s="119" t="s">
        <v>1086</v>
      </c>
      <c r="D124" s="100" t="s">
        <v>2360</v>
      </c>
      <c r="E124" s="100" t="s">
        <v>2361</v>
      </c>
      <c r="F124" s="100" t="s">
        <v>1087</v>
      </c>
      <c r="G124" s="100" t="s">
        <v>1091</v>
      </c>
      <c r="H124" s="100" t="s">
        <v>1777</v>
      </c>
      <c r="I124" s="157" t="s">
        <v>1389</v>
      </c>
      <c r="J124" s="97"/>
    </row>
    <row r="125" spans="1:10" ht="12.75">
      <c r="A125" s="75" t="s">
        <v>2359</v>
      </c>
      <c r="B125" s="76">
        <v>121</v>
      </c>
      <c r="C125" s="119" t="s">
        <v>1086</v>
      </c>
      <c r="D125" s="100" t="s">
        <v>2363</v>
      </c>
      <c r="E125" s="100" t="s">
        <v>2364</v>
      </c>
      <c r="F125" s="100" t="s">
        <v>1087</v>
      </c>
      <c r="G125" s="100" t="s">
        <v>2365</v>
      </c>
      <c r="H125" s="100" t="s">
        <v>1733</v>
      </c>
      <c r="I125" s="157" t="s">
        <v>1391</v>
      </c>
      <c r="J125" s="97"/>
    </row>
    <row r="126" spans="1:10" ht="12.75">
      <c r="A126" s="75" t="s">
        <v>2362</v>
      </c>
      <c r="B126" s="76">
        <v>122</v>
      </c>
      <c r="C126" s="119" t="s">
        <v>1086</v>
      </c>
      <c r="D126" s="100" t="s">
        <v>2367</v>
      </c>
      <c r="E126" s="100" t="s">
        <v>2368</v>
      </c>
      <c r="F126" s="100" t="s">
        <v>1087</v>
      </c>
      <c r="G126" s="100" t="s">
        <v>1091</v>
      </c>
      <c r="H126" s="100" t="s">
        <v>2369</v>
      </c>
      <c r="I126" s="157" t="s">
        <v>1393</v>
      </c>
      <c r="J126" s="97"/>
    </row>
    <row r="127" spans="1:10" ht="12.75">
      <c r="A127" s="75" t="s">
        <v>2366</v>
      </c>
      <c r="B127" s="76">
        <v>123</v>
      </c>
      <c r="C127" s="119" t="s">
        <v>1086</v>
      </c>
      <c r="D127" s="100" t="s">
        <v>2371</v>
      </c>
      <c r="E127" s="100" t="s">
        <v>2372</v>
      </c>
      <c r="F127" s="100" t="s">
        <v>1087</v>
      </c>
      <c r="G127" s="100" t="s">
        <v>2373</v>
      </c>
      <c r="H127" s="100" t="s">
        <v>1103</v>
      </c>
      <c r="I127" s="157" t="s">
        <v>1395</v>
      </c>
      <c r="J127" s="97"/>
    </row>
    <row r="128" spans="1:10" ht="12.75">
      <c r="A128" s="75" t="s">
        <v>2370</v>
      </c>
      <c r="B128" s="76">
        <v>124</v>
      </c>
      <c r="C128" s="119" t="s">
        <v>1086</v>
      </c>
      <c r="D128" s="100" t="s">
        <v>2375</v>
      </c>
      <c r="E128" s="100" t="s">
        <v>2376</v>
      </c>
      <c r="F128" s="100" t="s">
        <v>1087</v>
      </c>
      <c r="G128" s="100" t="s">
        <v>2377</v>
      </c>
      <c r="H128" s="100" t="s">
        <v>1109</v>
      </c>
      <c r="I128" s="157" t="s">
        <v>1397</v>
      </c>
      <c r="J128" s="97"/>
    </row>
    <row r="129" spans="1:10" ht="12.75">
      <c r="A129" s="75" t="s">
        <v>2374</v>
      </c>
      <c r="B129" s="76">
        <v>125</v>
      </c>
      <c r="C129" s="119" t="s">
        <v>1086</v>
      </c>
      <c r="D129" s="100" t="s">
        <v>2378</v>
      </c>
      <c r="E129" s="100" t="s">
        <v>2379</v>
      </c>
      <c r="F129" s="100" t="s">
        <v>1087</v>
      </c>
      <c r="G129" s="100" t="s">
        <v>2380</v>
      </c>
      <c r="H129" s="100" t="s">
        <v>2369</v>
      </c>
      <c r="I129" s="157" t="s">
        <v>1399</v>
      </c>
      <c r="J129" s="97"/>
    </row>
    <row r="130" spans="1:10" ht="12.75">
      <c r="A130" s="75"/>
      <c r="B130" s="76"/>
      <c r="C130" s="119"/>
      <c r="D130" s="100"/>
      <c r="E130" s="100"/>
      <c r="F130" s="100"/>
      <c r="G130" s="100"/>
      <c r="H130" s="100"/>
      <c r="I130" s="157"/>
      <c r="J130" s="97"/>
    </row>
  </sheetData>
  <sheetProtection/>
  <autoFilter ref="A10:I130"/>
  <printOptions horizontalCentered="1"/>
  <pageMargins left="0" right="0" top="0" bottom="0" header="0" footer="0"/>
  <pageSetup fitToHeight="0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24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43" customWidth="1"/>
    <col min="3" max="3" width="24.28125" style="0" customWidth="1"/>
    <col min="4" max="14" width="6.8515625" style="0" customWidth="1"/>
    <col min="15" max="15" width="7.00390625" style="0" customWidth="1"/>
    <col min="16" max="16" width="11.57421875" style="0" customWidth="1"/>
    <col min="18" max="18" width="15.140625" style="0" bestFit="1" customWidth="1"/>
  </cols>
  <sheetData>
    <row r="1" spans="1:16" ht="6" customHeight="1">
      <c r="A1" s="4"/>
      <c r="B1" s="4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204" t="str">
        <f>Startlist!$F2</f>
        <v>Raplamaa rahvaralli 2019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>
      <c r="A3" s="205" t="str">
        <f>Startlist!$F3</f>
        <v>18.05.2019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15">
      <c r="A4" s="205" t="str">
        <f>Startlist!$F7</f>
        <v>Purku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5">
      <c r="A5" s="65" t="s">
        <v>1050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2.75">
      <c r="A6" s="31" t="s">
        <v>1059</v>
      </c>
      <c r="B6" s="46" t="s">
        <v>1060</v>
      </c>
      <c r="C6" s="28" t="s">
        <v>1061</v>
      </c>
      <c r="D6" s="202" t="s">
        <v>1073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7" t="s">
        <v>1063</v>
      </c>
      <c r="P6" s="27" t="s">
        <v>1069</v>
      </c>
    </row>
    <row r="7" spans="1:16" ht="13.5" thickBot="1">
      <c r="A7" s="30" t="s">
        <v>1071</v>
      </c>
      <c r="B7" s="47"/>
      <c r="C7" s="29" t="s">
        <v>1057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214">
        <v>10</v>
      </c>
      <c r="N7" s="48">
        <v>11</v>
      </c>
      <c r="O7" s="213"/>
      <c r="P7" s="149" t="s">
        <v>1070</v>
      </c>
    </row>
    <row r="8" spans="1:16" ht="12.75">
      <c r="A8" s="53" t="s">
        <v>1114</v>
      </c>
      <c r="B8" s="54">
        <v>23</v>
      </c>
      <c r="C8" s="55" t="s">
        <v>1405</v>
      </c>
      <c r="D8" s="51" t="s">
        <v>2384</v>
      </c>
      <c r="E8" s="56" t="s">
        <v>2436</v>
      </c>
      <c r="F8" s="56" t="s">
        <v>196</v>
      </c>
      <c r="G8" s="51" t="s">
        <v>11</v>
      </c>
      <c r="H8" s="56" t="s">
        <v>1406</v>
      </c>
      <c r="I8" s="181" t="s">
        <v>709</v>
      </c>
      <c r="J8" s="51" t="s">
        <v>710</v>
      </c>
      <c r="K8" s="56" t="s">
        <v>1001</v>
      </c>
      <c r="L8" s="181" t="s">
        <v>1957</v>
      </c>
      <c r="M8" s="51" t="s">
        <v>1958</v>
      </c>
      <c r="N8" s="56" t="s">
        <v>1959</v>
      </c>
      <c r="O8" s="217"/>
      <c r="P8" s="230" t="s">
        <v>197</v>
      </c>
    </row>
    <row r="9" spans="1:16" ht="12.75">
      <c r="A9" s="57" t="s">
        <v>1095</v>
      </c>
      <c r="B9" s="58"/>
      <c r="C9" s="59" t="s">
        <v>1745</v>
      </c>
      <c r="D9" s="99" t="s">
        <v>1117</v>
      </c>
      <c r="E9" s="98" t="s">
        <v>1115</v>
      </c>
      <c r="F9" s="98"/>
      <c r="G9" s="99" t="s">
        <v>1115</v>
      </c>
      <c r="H9" s="98" t="s">
        <v>1117</v>
      </c>
      <c r="I9" s="182" t="s">
        <v>1117</v>
      </c>
      <c r="J9" s="99" t="s">
        <v>1115</v>
      </c>
      <c r="K9" s="98" t="s">
        <v>1117</v>
      </c>
      <c r="L9" s="182" t="s">
        <v>1117</v>
      </c>
      <c r="M9" s="99" t="s">
        <v>1115</v>
      </c>
      <c r="N9" s="98" t="s">
        <v>1183</v>
      </c>
      <c r="O9" s="218"/>
      <c r="P9" s="224" t="s">
        <v>1116</v>
      </c>
    </row>
    <row r="10" spans="1:16" ht="12.75">
      <c r="A10" s="53" t="s">
        <v>1151</v>
      </c>
      <c r="B10" s="54">
        <v>28</v>
      </c>
      <c r="C10" s="55" t="s">
        <v>1407</v>
      </c>
      <c r="D10" s="51" t="s">
        <v>1408</v>
      </c>
      <c r="E10" s="56" t="s">
        <v>1409</v>
      </c>
      <c r="F10" s="56" t="s">
        <v>196</v>
      </c>
      <c r="G10" s="51" t="s">
        <v>16</v>
      </c>
      <c r="H10" s="56" t="s">
        <v>1410</v>
      </c>
      <c r="I10" s="181" t="s">
        <v>712</v>
      </c>
      <c r="J10" s="51" t="s">
        <v>713</v>
      </c>
      <c r="K10" s="56" t="s">
        <v>1470</v>
      </c>
      <c r="L10" s="181" t="s">
        <v>1960</v>
      </c>
      <c r="M10" s="51" t="s">
        <v>1961</v>
      </c>
      <c r="N10" s="56" t="s">
        <v>1962</v>
      </c>
      <c r="O10" s="219" t="s">
        <v>1128</v>
      </c>
      <c r="P10" s="230" t="s">
        <v>198</v>
      </c>
    </row>
    <row r="11" spans="1:16" ht="12.75">
      <c r="A11" s="57" t="s">
        <v>1095</v>
      </c>
      <c r="B11" s="58"/>
      <c r="C11" s="59" t="s">
        <v>1761</v>
      </c>
      <c r="D11" s="52" t="s">
        <v>2407</v>
      </c>
      <c r="E11" s="60" t="s">
        <v>1172</v>
      </c>
      <c r="F11" s="60"/>
      <c r="G11" s="52" t="s">
        <v>1117</v>
      </c>
      <c r="H11" s="60" t="s">
        <v>1115</v>
      </c>
      <c r="I11" s="183" t="s">
        <v>1172</v>
      </c>
      <c r="J11" s="52" t="s">
        <v>1183</v>
      </c>
      <c r="K11" s="60" t="s">
        <v>1183</v>
      </c>
      <c r="L11" s="183" t="s">
        <v>1115</v>
      </c>
      <c r="M11" s="52" t="s">
        <v>1117</v>
      </c>
      <c r="N11" s="60" t="s">
        <v>1173</v>
      </c>
      <c r="O11" s="220"/>
      <c r="P11" s="225" t="s">
        <v>199</v>
      </c>
    </row>
    <row r="12" spans="1:16" ht="12.75">
      <c r="A12" s="53" t="s">
        <v>1152</v>
      </c>
      <c r="B12" s="54">
        <v>30</v>
      </c>
      <c r="C12" s="55" t="s">
        <v>2391</v>
      </c>
      <c r="D12" s="99" t="s">
        <v>2421</v>
      </c>
      <c r="E12" s="98" t="s">
        <v>1437</v>
      </c>
      <c r="F12" s="98" t="s">
        <v>196</v>
      </c>
      <c r="G12" s="99" t="s">
        <v>1438</v>
      </c>
      <c r="H12" s="98" t="s">
        <v>1439</v>
      </c>
      <c r="I12" s="182" t="s">
        <v>720</v>
      </c>
      <c r="J12" s="99" t="s">
        <v>721</v>
      </c>
      <c r="K12" s="98" t="s">
        <v>712</v>
      </c>
      <c r="L12" s="182" t="s">
        <v>1536</v>
      </c>
      <c r="M12" s="99" t="s">
        <v>1965</v>
      </c>
      <c r="N12" s="98" t="s">
        <v>1966</v>
      </c>
      <c r="O12" s="218"/>
      <c r="P12" s="230" t="s">
        <v>200</v>
      </c>
    </row>
    <row r="13" spans="1:16" ht="12.75">
      <c r="A13" s="57" t="s">
        <v>1095</v>
      </c>
      <c r="B13" s="58"/>
      <c r="C13" s="59" t="s">
        <v>1769</v>
      </c>
      <c r="D13" s="99" t="s">
        <v>95</v>
      </c>
      <c r="E13" s="98" t="s">
        <v>1183</v>
      </c>
      <c r="F13" s="98"/>
      <c r="G13" s="99" t="s">
        <v>1440</v>
      </c>
      <c r="H13" s="98" t="s">
        <v>1183</v>
      </c>
      <c r="I13" s="182" t="s">
        <v>1183</v>
      </c>
      <c r="J13" s="99" t="s">
        <v>1117</v>
      </c>
      <c r="K13" s="98" t="s">
        <v>1172</v>
      </c>
      <c r="L13" s="182" t="s">
        <v>1173</v>
      </c>
      <c r="M13" s="99" t="s">
        <v>1183</v>
      </c>
      <c r="N13" s="98" t="s">
        <v>1115</v>
      </c>
      <c r="O13" s="218"/>
      <c r="P13" s="225" t="s">
        <v>201</v>
      </c>
    </row>
    <row r="14" spans="1:16" ht="12.75">
      <c r="A14" s="53" t="s">
        <v>1153</v>
      </c>
      <c r="B14" s="54">
        <v>24</v>
      </c>
      <c r="C14" s="55" t="s">
        <v>1414</v>
      </c>
      <c r="D14" s="51" t="s">
        <v>1415</v>
      </c>
      <c r="E14" s="56" t="s">
        <v>1416</v>
      </c>
      <c r="F14" s="56" t="s">
        <v>196</v>
      </c>
      <c r="G14" s="51" t="s">
        <v>1417</v>
      </c>
      <c r="H14" s="56" t="s">
        <v>2397</v>
      </c>
      <c r="I14" s="181" t="s">
        <v>2388</v>
      </c>
      <c r="J14" s="51" t="s">
        <v>714</v>
      </c>
      <c r="K14" s="56" t="s">
        <v>715</v>
      </c>
      <c r="L14" s="181" t="s">
        <v>1963</v>
      </c>
      <c r="M14" s="51" t="s">
        <v>1964</v>
      </c>
      <c r="N14" s="56" t="s">
        <v>1454</v>
      </c>
      <c r="O14" s="219" t="s">
        <v>1208</v>
      </c>
      <c r="P14" s="230" t="s">
        <v>202</v>
      </c>
    </row>
    <row r="15" spans="1:16" ht="12.75">
      <c r="A15" s="57" t="s">
        <v>1095</v>
      </c>
      <c r="B15" s="58"/>
      <c r="C15" s="59" t="s">
        <v>1745</v>
      </c>
      <c r="D15" s="52" t="s">
        <v>1172</v>
      </c>
      <c r="E15" s="60" t="s">
        <v>1117</v>
      </c>
      <c r="F15" s="60"/>
      <c r="G15" s="52" t="s">
        <v>1172</v>
      </c>
      <c r="H15" s="60" t="s">
        <v>1173</v>
      </c>
      <c r="I15" s="183" t="s">
        <v>1115</v>
      </c>
      <c r="J15" s="52" t="s">
        <v>1147</v>
      </c>
      <c r="K15" s="60" t="s">
        <v>1173</v>
      </c>
      <c r="L15" s="183" t="s">
        <v>1172</v>
      </c>
      <c r="M15" s="52" t="s">
        <v>1172</v>
      </c>
      <c r="N15" s="60" t="s">
        <v>1172</v>
      </c>
      <c r="O15" s="220"/>
      <c r="P15" s="225" t="s">
        <v>203</v>
      </c>
    </row>
    <row r="16" spans="1:16" ht="12.75">
      <c r="A16" s="53" t="s">
        <v>719</v>
      </c>
      <c r="B16" s="54">
        <v>26</v>
      </c>
      <c r="C16" s="55" t="s">
        <v>1441</v>
      </c>
      <c r="D16" s="99" t="s">
        <v>1442</v>
      </c>
      <c r="E16" s="98" t="s">
        <v>1443</v>
      </c>
      <c r="F16" s="98" t="s">
        <v>196</v>
      </c>
      <c r="G16" s="99" t="s">
        <v>1445</v>
      </c>
      <c r="H16" s="98" t="s">
        <v>2457</v>
      </c>
      <c r="I16" s="182" t="s">
        <v>998</v>
      </c>
      <c r="J16" s="99" t="s">
        <v>723</v>
      </c>
      <c r="K16" s="98" t="s">
        <v>2441</v>
      </c>
      <c r="L16" s="182" t="s">
        <v>1600</v>
      </c>
      <c r="M16" s="99" t="s">
        <v>1967</v>
      </c>
      <c r="N16" s="98" t="s">
        <v>1966</v>
      </c>
      <c r="O16" s="218"/>
      <c r="P16" s="231" t="s">
        <v>204</v>
      </c>
    </row>
    <row r="17" spans="1:16" ht="12.75">
      <c r="A17" s="57" t="s">
        <v>1095</v>
      </c>
      <c r="B17" s="58"/>
      <c r="C17" s="59" t="s">
        <v>1756</v>
      </c>
      <c r="D17" s="52" t="s">
        <v>718</v>
      </c>
      <c r="E17" s="60" t="s">
        <v>96</v>
      </c>
      <c r="F17" s="60"/>
      <c r="G17" s="52" t="s">
        <v>1183</v>
      </c>
      <c r="H17" s="60" t="s">
        <v>1184</v>
      </c>
      <c r="I17" s="183" t="s">
        <v>1188</v>
      </c>
      <c r="J17" s="52" t="s">
        <v>1173</v>
      </c>
      <c r="K17" s="60" t="s">
        <v>1189</v>
      </c>
      <c r="L17" s="183" t="s">
        <v>1184</v>
      </c>
      <c r="M17" s="52" t="s">
        <v>1173</v>
      </c>
      <c r="N17" s="60" t="s">
        <v>1115</v>
      </c>
      <c r="O17" s="220"/>
      <c r="P17" s="226" t="s">
        <v>205</v>
      </c>
    </row>
    <row r="18" spans="1:16" ht="12.75">
      <c r="A18" s="53" t="s">
        <v>206</v>
      </c>
      <c r="B18" s="54">
        <v>57</v>
      </c>
      <c r="C18" s="55" t="s">
        <v>13</v>
      </c>
      <c r="D18" s="51" t="s">
        <v>2432</v>
      </c>
      <c r="E18" s="56" t="s">
        <v>2496</v>
      </c>
      <c r="F18" s="56" t="s">
        <v>196</v>
      </c>
      <c r="G18" s="51" t="s">
        <v>2412</v>
      </c>
      <c r="H18" s="56" t="s">
        <v>1450</v>
      </c>
      <c r="I18" s="181" t="s">
        <v>2394</v>
      </c>
      <c r="J18" s="51" t="s">
        <v>722</v>
      </c>
      <c r="K18" s="56" t="s">
        <v>995</v>
      </c>
      <c r="L18" s="181" t="s">
        <v>2409</v>
      </c>
      <c r="M18" s="51" t="s">
        <v>1971</v>
      </c>
      <c r="N18" s="56" t="s">
        <v>1972</v>
      </c>
      <c r="O18" s="219" t="s">
        <v>1127</v>
      </c>
      <c r="P18" s="231" t="s">
        <v>207</v>
      </c>
    </row>
    <row r="19" spans="1:16" ht="12.75">
      <c r="A19" s="57" t="s">
        <v>1095</v>
      </c>
      <c r="B19" s="58"/>
      <c r="C19" s="59" t="s">
        <v>1838</v>
      </c>
      <c r="D19" s="52" t="s">
        <v>2435</v>
      </c>
      <c r="E19" s="60" t="s">
        <v>955</v>
      </c>
      <c r="F19" s="60"/>
      <c r="G19" s="52" t="s">
        <v>1189</v>
      </c>
      <c r="H19" s="60" t="s">
        <v>1189</v>
      </c>
      <c r="I19" s="183" t="s">
        <v>954</v>
      </c>
      <c r="J19" s="52" t="s">
        <v>1184</v>
      </c>
      <c r="K19" s="60" t="s">
        <v>1115</v>
      </c>
      <c r="L19" s="183" t="s">
        <v>1183</v>
      </c>
      <c r="M19" s="52" t="s">
        <v>2028</v>
      </c>
      <c r="N19" s="60" t="s">
        <v>1970</v>
      </c>
      <c r="O19" s="220"/>
      <c r="P19" s="227" t="s">
        <v>208</v>
      </c>
    </row>
    <row r="20" spans="1:16" ht="12.75">
      <c r="A20" s="53" t="s">
        <v>209</v>
      </c>
      <c r="B20" s="54">
        <v>96</v>
      </c>
      <c r="C20" s="55" t="s">
        <v>1535</v>
      </c>
      <c r="D20" s="51" t="s">
        <v>1536</v>
      </c>
      <c r="E20" s="56" t="s">
        <v>1537</v>
      </c>
      <c r="F20" s="56" t="s">
        <v>196</v>
      </c>
      <c r="G20" s="51" t="s">
        <v>2395</v>
      </c>
      <c r="H20" s="56" t="s">
        <v>2516</v>
      </c>
      <c r="I20" s="181" t="s">
        <v>1539</v>
      </c>
      <c r="J20" s="51" t="s">
        <v>108</v>
      </c>
      <c r="K20" s="56" t="s">
        <v>109</v>
      </c>
      <c r="L20" s="181" t="s">
        <v>2420</v>
      </c>
      <c r="M20" s="51" t="s">
        <v>1984</v>
      </c>
      <c r="N20" s="56" t="s">
        <v>1985</v>
      </c>
      <c r="O20" s="219"/>
      <c r="P20" s="231" t="s">
        <v>210</v>
      </c>
    </row>
    <row r="21" spans="1:16" ht="12.75">
      <c r="A21" s="57" t="s">
        <v>1100</v>
      </c>
      <c r="B21" s="58"/>
      <c r="C21" s="59" t="s">
        <v>1936</v>
      </c>
      <c r="D21" s="52" t="s">
        <v>2418</v>
      </c>
      <c r="E21" s="60" t="s">
        <v>981</v>
      </c>
      <c r="F21" s="60"/>
      <c r="G21" s="52" t="s">
        <v>2401</v>
      </c>
      <c r="H21" s="60" t="s">
        <v>2422</v>
      </c>
      <c r="I21" s="183" t="s">
        <v>2418</v>
      </c>
      <c r="J21" s="52" t="s">
        <v>1154</v>
      </c>
      <c r="K21" s="60" t="s">
        <v>1986</v>
      </c>
      <c r="L21" s="183" t="s">
        <v>1987</v>
      </c>
      <c r="M21" s="52" t="s">
        <v>1988</v>
      </c>
      <c r="N21" s="60" t="s">
        <v>1989</v>
      </c>
      <c r="O21" s="220"/>
      <c r="P21" s="227" t="s">
        <v>211</v>
      </c>
    </row>
    <row r="22" spans="1:16" ht="12.75">
      <c r="A22" s="53" t="s">
        <v>212</v>
      </c>
      <c r="B22" s="54">
        <v>33</v>
      </c>
      <c r="C22" s="55" t="s">
        <v>2408</v>
      </c>
      <c r="D22" s="51" t="s">
        <v>1424</v>
      </c>
      <c r="E22" s="56" t="s">
        <v>1425</v>
      </c>
      <c r="F22" s="56" t="s">
        <v>196</v>
      </c>
      <c r="G22" s="51" t="s">
        <v>2426</v>
      </c>
      <c r="H22" s="56" t="s">
        <v>1426</v>
      </c>
      <c r="I22" s="181" t="s">
        <v>2487</v>
      </c>
      <c r="J22" s="51" t="s">
        <v>724</v>
      </c>
      <c r="K22" s="56" t="s">
        <v>2464</v>
      </c>
      <c r="L22" s="181" t="s">
        <v>1968</v>
      </c>
      <c r="M22" s="51" t="s">
        <v>1969</v>
      </c>
      <c r="N22" s="56" t="s">
        <v>994</v>
      </c>
      <c r="O22" s="219"/>
      <c r="P22" s="231" t="s">
        <v>213</v>
      </c>
    </row>
    <row r="23" spans="1:16" ht="12.75">
      <c r="A23" s="57" t="s">
        <v>1100</v>
      </c>
      <c r="B23" s="58"/>
      <c r="C23" s="59" t="s">
        <v>1109</v>
      </c>
      <c r="D23" s="52" t="s">
        <v>1534</v>
      </c>
      <c r="E23" s="60" t="s">
        <v>953</v>
      </c>
      <c r="F23" s="60"/>
      <c r="G23" s="52" t="s">
        <v>97</v>
      </c>
      <c r="H23" s="60" t="s">
        <v>772</v>
      </c>
      <c r="I23" s="183" t="s">
        <v>2402</v>
      </c>
      <c r="J23" s="52" t="s">
        <v>1133</v>
      </c>
      <c r="K23" s="60" t="s">
        <v>1970</v>
      </c>
      <c r="L23" s="183" t="s">
        <v>621</v>
      </c>
      <c r="M23" s="52" t="s">
        <v>743</v>
      </c>
      <c r="N23" s="60" t="s">
        <v>950</v>
      </c>
      <c r="O23" s="220"/>
      <c r="P23" s="227" t="s">
        <v>214</v>
      </c>
    </row>
    <row r="24" spans="1:16" ht="12.75">
      <c r="A24" s="53" t="s">
        <v>215</v>
      </c>
      <c r="B24" s="54">
        <v>36</v>
      </c>
      <c r="C24" s="55" t="s">
        <v>2533</v>
      </c>
      <c r="D24" s="51" t="s">
        <v>1422</v>
      </c>
      <c r="E24" s="56" t="s">
        <v>2492</v>
      </c>
      <c r="F24" s="56" t="s">
        <v>196</v>
      </c>
      <c r="G24" s="51" t="s">
        <v>2392</v>
      </c>
      <c r="H24" s="56" t="s">
        <v>1423</v>
      </c>
      <c r="I24" s="181" t="s">
        <v>726</v>
      </c>
      <c r="J24" s="51" t="s">
        <v>727</v>
      </c>
      <c r="K24" s="56" t="s">
        <v>728</v>
      </c>
      <c r="L24" s="181" t="s">
        <v>40</v>
      </c>
      <c r="M24" s="51" t="s">
        <v>1977</v>
      </c>
      <c r="N24" s="56" t="s">
        <v>2508</v>
      </c>
      <c r="O24" s="219"/>
      <c r="P24" s="231" t="s">
        <v>216</v>
      </c>
    </row>
    <row r="25" spans="1:16" ht="12.75">
      <c r="A25" s="57" t="s">
        <v>1100</v>
      </c>
      <c r="B25" s="58"/>
      <c r="C25" s="59" t="s">
        <v>1109</v>
      </c>
      <c r="D25" s="52" t="s">
        <v>99</v>
      </c>
      <c r="E25" s="60" t="s">
        <v>733</v>
      </c>
      <c r="F25" s="60"/>
      <c r="G25" s="52" t="s">
        <v>1190</v>
      </c>
      <c r="H25" s="60" t="s">
        <v>1118</v>
      </c>
      <c r="I25" s="183" t="s">
        <v>100</v>
      </c>
      <c r="J25" s="52" t="s">
        <v>2472</v>
      </c>
      <c r="K25" s="60" t="s">
        <v>1978</v>
      </c>
      <c r="L25" s="183" t="s">
        <v>2418</v>
      </c>
      <c r="M25" s="52" t="s">
        <v>1979</v>
      </c>
      <c r="N25" s="60" t="s">
        <v>1980</v>
      </c>
      <c r="O25" s="220"/>
      <c r="P25" s="227" t="s">
        <v>217</v>
      </c>
    </row>
    <row r="26" spans="1:16" ht="12.75">
      <c r="A26" s="53" t="s">
        <v>218</v>
      </c>
      <c r="B26" s="54">
        <v>34</v>
      </c>
      <c r="C26" s="55" t="s">
        <v>38</v>
      </c>
      <c r="D26" s="51" t="s">
        <v>2420</v>
      </c>
      <c r="E26" s="56" t="s">
        <v>1427</v>
      </c>
      <c r="F26" s="56" t="s">
        <v>196</v>
      </c>
      <c r="G26" s="51" t="s">
        <v>1428</v>
      </c>
      <c r="H26" s="56" t="s">
        <v>1429</v>
      </c>
      <c r="I26" s="181" t="s">
        <v>2430</v>
      </c>
      <c r="J26" s="51" t="s">
        <v>725</v>
      </c>
      <c r="K26" s="56" t="s">
        <v>2445</v>
      </c>
      <c r="L26" s="181" t="s">
        <v>1973</v>
      </c>
      <c r="M26" s="51" t="s">
        <v>1974</v>
      </c>
      <c r="N26" s="56" t="s">
        <v>2458</v>
      </c>
      <c r="O26" s="219"/>
      <c r="P26" s="231" t="s">
        <v>219</v>
      </c>
    </row>
    <row r="27" spans="1:16" ht="12.75">
      <c r="A27" s="57" t="s">
        <v>1100</v>
      </c>
      <c r="B27" s="58"/>
      <c r="C27" s="59" t="s">
        <v>1784</v>
      </c>
      <c r="D27" s="52" t="s">
        <v>98</v>
      </c>
      <c r="E27" s="60" t="s">
        <v>970</v>
      </c>
      <c r="F27" s="60"/>
      <c r="G27" s="52" t="s">
        <v>1133</v>
      </c>
      <c r="H27" s="60" t="s">
        <v>161</v>
      </c>
      <c r="I27" s="183" t="s">
        <v>2425</v>
      </c>
      <c r="J27" s="52" t="s">
        <v>2415</v>
      </c>
      <c r="K27" s="60" t="s">
        <v>2400</v>
      </c>
      <c r="L27" s="183" t="s">
        <v>959</v>
      </c>
      <c r="M27" s="52" t="s">
        <v>1975</v>
      </c>
      <c r="N27" s="60" t="s">
        <v>1976</v>
      </c>
      <c r="O27" s="220"/>
      <c r="P27" s="227" t="s">
        <v>220</v>
      </c>
    </row>
    <row r="28" spans="1:16" ht="12.75">
      <c r="A28" s="53" t="s">
        <v>1983</v>
      </c>
      <c r="B28" s="54">
        <v>102</v>
      </c>
      <c r="C28" s="55" t="s">
        <v>1540</v>
      </c>
      <c r="D28" s="51" t="s">
        <v>1480</v>
      </c>
      <c r="E28" s="56" t="s">
        <v>36</v>
      </c>
      <c r="F28" s="56" t="s">
        <v>196</v>
      </c>
      <c r="G28" s="51" t="s">
        <v>958</v>
      </c>
      <c r="H28" s="56" t="s">
        <v>1537</v>
      </c>
      <c r="I28" s="181" t="s">
        <v>2406</v>
      </c>
      <c r="J28" s="51" t="s">
        <v>110</v>
      </c>
      <c r="K28" s="56" t="s">
        <v>1431</v>
      </c>
      <c r="L28" s="181" t="s">
        <v>2385</v>
      </c>
      <c r="M28" s="51" t="s">
        <v>1995</v>
      </c>
      <c r="N28" s="56" t="s">
        <v>2447</v>
      </c>
      <c r="O28" s="219" t="s">
        <v>1128</v>
      </c>
      <c r="P28" s="231" t="s">
        <v>221</v>
      </c>
    </row>
    <row r="29" spans="1:16" ht="12.75">
      <c r="A29" s="57" t="s">
        <v>1100</v>
      </c>
      <c r="B29" s="58"/>
      <c r="C29" s="59" t="s">
        <v>1721</v>
      </c>
      <c r="D29" s="52" t="s">
        <v>111</v>
      </c>
      <c r="E29" s="60" t="s">
        <v>950</v>
      </c>
      <c r="F29" s="60"/>
      <c r="G29" s="52" t="s">
        <v>964</v>
      </c>
      <c r="H29" s="60" t="s">
        <v>1190</v>
      </c>
      <c r="I29" s="183" t="s">
        <v>112</v>
      </c>
      <c r="J29" s="52" t="s">
        <v>2401</v>
      </c>
      <c r="K29" s="60" t="s">
        <v>2418</v>
      </c>
      <c r="L29" s="183" t="s">
        <v>1970</v>
      </c>
      <c r="M29" s="52" t="s">
        <v>1996</v>
      </c>
      <c r="N29" s="60" t="s">
        <v>1982</v>
      </c>
      <c r="O29" s="220"/>
      <c r="P29" s="227" t="s">
        <v>222</v>
      </c>
    </row>
    <row r="30" spans="1:16" ht="12.75">
      <c r="A30" s="53" t="s">
        <v>1990</v>
      </c>
      <c r="B30" s="54">
        <v>31</v>
      </c>
      <c r="C30" s="55" t="s">
        <v>1435</v>
      </c>
      <c r="D30" s="51" t="s">
        <v>2396</v>
      </c>
      <c r="E30" s="56" t="s">
        <v>1436</v>
      </c>
      <c r="F30" s="56" t="s">
        <v>196</v>
      </c>
      <c r="G30" s="51" t="s">
        <v>2495</v>
      </c>
      <c r="H30" s="56" t="s">
        <v>2478</v>
      </c>
      <c r="I30" s="181" t="s">
        <v>1191</v>
      </c>
      <c r="J30" s="51" t="s">
        <v>729</v>
      </c>
      <c r="K30" s="56" t="s">
        <v>1182</v>
      </c>
      <c r="L30" s="181" t="s">
        <v>979</v>
      </c>
      <c r="M30" s="51" t="s">
        <v>1981</v>
      </c>
      <c r="N30" s="56" t="s">
        <v>2448</v>
      </c>
      <c r="O30" s="219"/>
      <c r="P30" s="231" t="s">
        <v>223</v>
      </c>
    </row>
    <row r="31" spans="1:16" ht="12.75">
      <c r="A31" s="57" t="s">
        <v>1100</v>
      </c>
      <c r="B31" s="58"/>
      <c r="C31" s="59" t="s">
        <v>1733</v>
      </c>
      <c r="D31" s="52" t="s">
        <v>101</v>
      </c>
      <c r="E31" s="60" t="s">
        <v>2479</v>
      </c>
      <c r="F31" s="60"/>
      <c r="G31" s="52" t="s">
        <v>1578</v>
      </c>
      <c r="H31" s="60" t="s">
        <v>1980</v>
      </c>
      <c r="I31" s="183" t="s">
        <v>2415</v>
      </c>
      <c r="J31" s="52" t="s">
        <v>2402</v>
      </c>
      <c r="K31" s="60" t="s">
        <v>2425</v>
      </c>
      <c r="L31" s="183" t="s">
        <v>2425</v>
      </c>
      <c r="M31" s="52" t="s">
        <v>1982</v>
      </c>
      <c r="N31" s="60" t="s">
        <v>1975</v>
      </c>
      <c r="O31" s="220"/>
      <c r="P31" s="227" t="s">
        <v>224</v>
      </c>
    </row>
    <row r="32" spans="1:16" ht="12.75">
      <c r="A32" s="53" t="s">
        <v>225</v>
      </c>
      <c r="B32" s="54">
        <v>41</v>
      </c>
      <c r="C32" s="55" t="s">
        <v>2459</v>
      </c>
      <c r="D32" s="51" t="s">
        <v>2381</v>
      </c>
      <c r="E32" s="56" t="s">
        <v>2518</v>
      </c>
      <c r="F32" s="56" t="s">
        <v>196</v>
      </c>
      <c r="G32" s="51" t="s">
        <v>2414</v>
      </c>
      <c r="H32" s="56" t="s">
        <v>21</v>
      </c>
      <c r="I32" s="181" t="s">
        <v>985</v>
      </c>
      <c r="J32" s="51" t="s">
        <v>744</v>
      </c>
      <c r="K32" s="56" t="s">
        <v>745</v>
      </c>
      <c r="L32" s="181" t="s">
        <v>2001</v>
      </c>
      <c r="M32" s="51" t="s">
        <v>2002</v>
      </c>
      <c r="N32" s="56" t="s">
        <v>1212</v>
      </c>
      <c r="O32" s="219"/>
      <c r="P32" s="231" t="s">
        <v>226</v>
      </c>
    </row>
    <row r="33" spans="1:16" ht="12.75">
      <c r="A33" s="57" t="s">
        <v>1099</v>
      </c>
      <c r="B33" s="58"/>
      <c r="C33" s="59" t="s">
        <v>1737</v>
      </c>
      <c r="D33" s="52" t="s">
        <v>1178</v>
      </c>
      <c r="E33" s="60" t="s">
        <v>791</v>
      </c>
      <c r="F33" s="60"/>
      <c r="G33" s="52" t="s">
        <v>119</v>
      </c>
      <c r="H33" s="60" t="s">
        <v>654</v>
      </c>
      <c r="I33" s="183" t="s">
        <v>120</v>
      </c>
      <c r="J33" s="52" t="s">
        <v>117</v>
      </c>
      <c r="K33" s="60" t="s">
        <v>2003</v>
      </c>
      <c r="L33" s="183" t="s">
        <v>2004</v>
      </c>
      <c r="M33" s="52" t="s">
        <v>2005</v>
      </c>
      <c r="N33" s="60" t="s">
        <v>2003</v>
      </c>
      <c r="O33" s="220"/>
      <c r="P33" s="227" t="s">
        <v>227</v>
      </c>
    </row>
    <row r="34" spans="1:16" ht="12.75">
      <c r="A34" s="53" t="s">
        <v>228</v>
      </c>
      <c r="B34" s="54">
        <v>44</v>
      </c>
      <c r="C34" s="55" t="s">
        <v>1465</v>
      </c>
      <c r="D34" s="51" t="s">
        <v>2381</v>
      </c>
      <c r="E34" s="56" t="s">
        <v>0</v>
      </c>
      <c r="F34" s="56" t="s">
        <v>196</v>
      </c>
      <c r="G34" s="51" t="s">
        <v>1424</v>
      </c>
      <c r="H34" s="56" t="s">
        <v>1466</v>
      </c>
      <c r="I34" s="181" t="s">
        <v>746</v>
      </c>
      <c r="J34" s="51" t="s">
        <v>747</v>
      </c>
      <c r="K34" s="56" t="s">
        <v>748</v>
      </c>
      <c r="L34" s="181" t="s">
        <v>2006</v>
      </c>
      <c r="M34" s="51" t="s">
        <v>770</v>
      </c>
      <c r="N34" s="56" t="s">
        <v>2476</v>
      </c>
      <c r="O34" s="219"/>
      <c r="P34" s="231" t="s">
        <v>229</v>
      </c>
    </row>
    <row r="35" spans="1:16" ht="12.75">
      <c r="A35" s="57" t="s">
        <v>1100</v>
      </c>
      <c r="B35" s="58"/>
      <c r="C35" s="59" t="s">
        <v>1666</v>
      </c>
      <c r="D35" s="52" t="s">
        <v>121</v>
      </c>
      <c r="E35" s="60" t="s">
        <v>122</v>
      </c>
      <c r="F35" s="60"/>
      <c r="G35" s="52" t="s">
        <v>123</v>
      </c>
      <c r="H35" s="60" t="s">
        <v>230</v>
      </c>
      <c r="I35" s="183" t="s">
        <v>2424</v>
      </c>
      <c r="J35" s="52" t="s">
        <v>2419</v>
      </c>
      <c r="K35" s="60" t="s">
        <v>2007</v>
      </c>
      <c r="L35" s="183" t="s">
        <v>2008</v>
      </c>
      <c r="M35" s="99" t="s">
        <v>845</v>
      </c>
      <c r="N35" s="98" t="s">
        <v>2422</v>
      </c>
      <c r="O35" s="220"/>
      <c r="P35" s="227" t="s">
        <v>231</v>
      </c>
    </row>
    <row r="36" spans="1:16" ht="12.75">
      <c r="A36" s="53" t="s">
        <v>232</v>
      </c>
      <c r="B36" s="54">
        <v>53</v>
      </c>
      <c r="C36" s="55" t="s">
        <v>1473</v>
      </c>
      <c r="D36" s="51" t="s">
        <v>14</v>
      </c>
      <c r="E36" s="56" t="s">
        <v>1474</v>
      </c>
      <c r="F36" s="56" t="s">
        <v>196</v>
      </c>
      <c r="G36" s="51" t="s">
        <v>42</v>
      </c>
      <c r="H36" s="56" t="s">
        <v>1475</v>
      </c>
      <c r="I36" s="181" t="s">
        <v>760</v>
      </c>
      <c r="J36" s="51" t="s">
        <v>761</v>
      </c>
      <c r="K36" s="56" t="s">
        <v>1483</v>
      </c>
      <c r="L36" s="56" t="s">
        <v>2009</v>
      </c>
      <c r="M36" s="51" t="s">
        <v>2010</v>
      </c>
      <c r="N36" s="56" t="s">
        <v>7</v>
      </c>
      <c r="O36" s="219"/>
      <c r="P36" s="231" t="s">
        <v>233</v>
      </c>
    </row>
    <row r="37" spans="1:16" ht="12.75">
      <c r="A37" s="57" t="s">
        <v>1100</v>
      </c>
      <c r="B37" s="58"/>
      <c r="C37" s="59" t="s">
        <v>1666</v>
      </c>
      <c r="D37" s="52" t="s">
        <v>137</v>
      </c>
      <c r="E37" s="60" t="s">
        <v>138</v>
      </c>
      <c r="F37" s="60"/>
      <c r="G37" s="52" t="s">
        <v>969</v>
      </c>
      <c r="H37" s="60" t="s">
        <v>2424</v>
      </c>
      <c r="I37" s="183" t="s">
        <v>1476</v>
      </c>
      <c r="J37" s="52" t="s">
        <v>949</v>
      </c>
      <c r="K37" s="60" t="s">
        <v>2402</v>
      </c>
      <c r="L37" s="60" t="s">
        <v>2011</v>
      </c>
      <c r="M37" s="52" t="s">
        <v>2012</v>
      </c>
      <c r="N37" s="60" t="s">
        <v>743</v>
      </c>
      <c r="O37" s="220"/>
      <c r="P37" s="227" t="s">
        <v>234</v>
      </c>
    </row>
    <row r="38" spans="1:16" ht="12.75">
      <c r="A38" s="53" t="s">
        <v>235</v>
      </c>
      <c r="B38" s="54">
        <v>38</v>
      </c>
      <c r="C38" s="55" t="s">
        <v>2440</v>
      </c>
      <c r="D38" s="51" t="s">
        <v>2449</v>
      </c>
      <c r="E38" s="56" t="s">
        <v>2516</v>
      </c>
      <c r="F38" s="56" t="s">
        <v>196</v>
      </c>
      <c r="G38" s="51" t="s">
        <v>1430</v>
      </c>
      <c r="H38" s="56" t="s">
        <v>4</v>
      </c>
      <c r="I38" s="181" t="s">
        <v>716</v>
      </c>
      <c r="J38" s="51" t="s">
        <v>734</v>
      </c>
      <c r="K38" s="56" t="s">
        <v>735</v>
      </c>
      <c r="L38" s="181" t="s">
        <v>962</v>
      </c>
      <c r="M38" s="51" t="s">
        <v>1991</v>
      </c>
      <c r="N38" s="56" t="s">
        <v>2525</v>
      </c>
      <c r="O38" s="219"/>
      <c r="P38" s="231" t="s">
        <v>236</v>
      </c>
    </row>
    <row r="39" spans="1:16" ht="12.75">
      <c r="A39" s="57" t="s">
        <v>1100</v>
      </c>
      <c r="B39" s="58"/>
      <c r="C39" s="59" t="s">
        <v>1132</v>
      </c>
      <c r="D39" s="52" t="s">
        <v>103</v>
      </c>
      <c r="E39" s="60" t="s">
        <v>104</v>
      </c>
      <c r="F39" s="60"/>
      <c r="G39" s="52" t="s">
        <v>949</v>
      </c>
      <c r="H39" s="60" t="s">
        <v>755</v>
      </c>
      <c r="I39" s="183" t="s">
        <v>2401</v>
      </c>
      <c r="J39" s="52" t="s">
        <v>2403</v>
      </c>
      <c r="K39" s="60" t="s">
        <v>175</v>
      </c>
      <c r="L39" s="183" t="s">
        <v>2400</v>
      </c>
      <c r="M39" s="52" t="s">
        <v>94</v>
      </c>
      <c r="N39" s="60" t="s">
        <v>844</v>
      </c>
      <c r="O39" s="220"/>
      <c r="P39" s="227" t="s">
        <v>237</v>
      </c>
    </row>
    <row r="40" spans="1:16" ht="12.75">
      <c r="A40" s="53" t="s">
        <v>238</v>
      </c>
      <c r="B40" s="54">
        <v>79</v>
      </c>
      <c r="C40" s="55" t="s">
        <v>1546</v>
      </c>
      <c r="D40" s="51" t="s">
        <v>2416</v>
      </c>
      <c r="E40" s="56" t="s">
        <v>1547</v>
      </c>
      <c r="F40" s="56" t="s">
        <v>196</v>
      </c>
      <c r="G40" s="51" t="s">
        <v>1191</v>
      </c>
      <c r="H40" s="56" t="s">
        <v>973</v>
      </c>
      <c r="I40" s="181" t="s">
        <v>2465</v>
      </c>
      <c r="J40" s="51" t="s">
        <v>753</v>
      </c>
      <c r="K40" s="56" t="s">
        <v>754</v>
      </c>
      <c r="L40" s="181" t="s">
        <v>2015</v>
      </c>
      <c r="M40" s="51" t="s">
        <v>2016</v>
      </c>
      <c r="N40" s="56" t="s">
        <v>2476</v>
      </c>
      <c r="O40" s="219"/>
      <c r="P40" s="231" t="s">
        <v>239</v>
      </c>
    </row>
    <row r="41" spans="1:16" ht="12.75">
      <c r="A41" s="57" t="s">
        <v>1100</v>
      </c>
      <c r="B41" s="58"/>
      <c r="C41" s="59" t="s">
        <v>1132</v>
      </c>
      <c r="D41" s="52" t="s">
        <v>796</v>
      </c>
      <c r="E41" s="60" t="s">
        <v>126</v>
      </c>
      <c r="F41" s="60"/>
      <c r="G41" s="52" t="s">
        <v>127</v>
      </c>
      <c r="H41" s="60" t="s">
        <v>240</v>
      </c>
      <c r="I41" s="183" t="s">
        <v>128</v>
      </c>
      <c r="J41" s="52" t="s">
        <v>951</v>
      </c>
      <c r="K41" s="60" t="s">
        <v>2017</v>
      </c>
      <c r="L41" s="183" t="s">
        <v>968</v>
      </c>
      <c r="M41" s="52" t="s">
        <v>1161</v>
      </c>
      <c r="N41" s="60" t="s">
        <v>2422</v>
      </c>
      <c r="O41" s="220"/>
      <c r="P41" s="227" t="s">
        <v>241</v>
      </c>
    </row>
    <row r="42" spans="1:16" ht="12.75">
      <c r="A42" s="53" t="s">
        <v>242</v>
      </c>
      <c r="B42" s="54">
        <v>35</v>
      </c>
      <c r="C42" s="55" t="s">
        <v>2428</v>
      </c>
      <c r="D42" s="51" t="s">
        <v>1431</v>
      </c>
      <c r="E42" s="56" t="s">
        <v>1432</v>
      </c>
      <c r="F42" s="56" t="s">
        <v>196</v>
      </c>
      <c r="G42" s="51" t="s">
        <v>2460</v>
      </c>
      <c r="H42" s="56" t="s">
        <v>1433</v>
      </c>
      <c r="I42" s="181" t="s">
        <v>1467</v>
      </c>
      <c r="J42" s="51" t="s">
        <v>1448</v>
      </c>
      <c r="K42" s="56" t="s">
        <v>736</v>
      </c>
      <c r="L42" s="181" t="s">
        <v>2488</v>
      </c>
      <c r="M42" s="51" t="s">
        <v>1993</v>
      </c>
      <c r="N42" s="56" t="s">
        <v>751</v>
      </c>
      <c r="O42" s="219" t="s">
        <v>1128</v>
      </c>
      <c r="P42" s="231" t="s">
        <v>243</v>
      </c>
    </row>
    <row r="43" spans="1:16" ht="12.75">
      <c r="A43" s="57" t="s">
        <v>1100</v>
      </c>
      <c r="B43" s="58"/>
      <c r="C43" s="59" t="s">
        <v>1788</v>
      </c>
      <c r="D43" s="52" t="s">
        <v>105</v>
      </c>
      <c r="E43" s="60" t="s">
        <v>956</v>
      </c>
      <c r="F43" s="60"/>
      <c r="G43" s="52" t="s">
        <v>959</v>
      </c>
      <c r="H43" s="60" t="s">
        <v>244</v>
      </c>
      <c r="I43" s="183" t="s">
        <v>106</v>
      </c>
      <c r="J43" s="52" t="s">
        <v>107</v>
      </c>
      <c r="K43" s="60" t="s">
        <v>1994</v>
      </c>
      <c r="L43" s="183" t="s">
        <v>48</v>
      </c>
      <c r="M43" s="52" t="s">
        <v>2419</v>
      </c>
      <c r="N43" s="60" t="s">
        <v>2403</v>
      </c>
      <c r="O43" s="220"/>
      <c r="P43" s="228" t="s">
        <v>245</v>
      </c>
    </row>
    <row r="44" spans="1:16" ht="12.75">
      <c r="A44" s="53" t="s">
        <v>246</v>
      </c>
      <c r="B44" s="54">
        <v>42</v>
      </c>
      <c r="C44" s="55" t="s">
        <v>1452</v>
      </c>
      <c r="D44" s="51" t="s">
        <v>2487</v>
      </c>
      <c r="E44" s="56" t="s">
        <v>1453</v>
      </c>
      <c r="F44" s="56" t="s">
        <v>196</v>
      </c>
      <c r="G44" s="51" t="s">
        <v>1454</v>
      </c>
      <c r="H44" s="56" t="s">
        <v>1455</v>
      </c>
      <c r="I44" s="181" t="s">
        <v>2430</v>
      </c>
      <c r="J44" s="51" t="s">
        <v>739</v>
      </c>
      <c r="K44" s="56" t="s">
        <v>740</v>
      </c>
      <c r="L44" s="181" t="s">
        <v>2013</v>
      </c>
      <c r="M44" s="51" t="s">
        <v>1543</v>
      </c>
      <c r="N44" s="56" t="s">
        <v>1012</v>
      </c>
      <c r="O44" s="219" t="s">
        <v>1127</v>
      </c>
      <c r="P44" s="231" t="s">
        <v>247</v>
      </c>
    </row>
    <row r="45" spans="1:16" ht="12.75">
      <c r="A45" s="57" t="s">
        <v>1099</v>
      </c>
      <c r="B45" s="58"/>
      <c r="C45" s="59" t="s">
        <v>1666</v>
      </c>
      <c r="D45" s="52" t="s">
        <v>2466</v>
      </c>
      <c r="E45" s="60" t="s">
        <v>114</v>
      </c>
      <c r="F45" s="60"/>
      <c r="G45" s="52" t="s">
        <v>115</v>
      </c>
      <c r="H45" s="60" t="s">
        <v>711</v>
      </c>
      <c r="I45" s="183" t="s">
        <v>116</v>
      </c>
      <c r="J45" s="52" t="s">
        <v>752</v>
      </c>
      <c r="K45" s="60" t="s">
        <v>1149</v>
      </c>
      <c r="L45" s="183" t="s">
        <v>1421</v>
      </c>
      <c r="M45" s="52" t="s">
        <v>846</v>
      </c>
      <c r="N45" s="60" t="s">
        <v>2014</v>
      </c>
      <c r="O45" s="220"/>
      <c r="P45" s="229" t="s">
        <v>248</v>
      </c>
    </row>
    <row r="46" spans="1:16" ht="12.75">
      <c r="A46" s="53" t="s">
        <v>249</v>
      </c>
      <c r="B46" s="54">
        <v>55</v>
      </c>
      <c r="C46" s="55" t="s">
        <v>2482</v>
      </c>
      <c r="D46" s="51" t="s">
        <v>1458</v>
      </c>
      <c r="E46" s="56" t="s">
        <v>2521</v>
      </c>
      <c r="F46" s="56" t="s">
        <v>196</v>
      </c>
      <c r="G46" s="51" t="s">
        <v>2468</v>
      </c>
      <c r="H46" s="56" t="s">
        <v>2515</v>
      </c>
      <c r="I46" s="181" t="s">
        <v>764</v>
      </c>
      <c r="J46" s="51" t="s">
        <v>750</v>
      </c>
      <c r="K46" s="56" t="s">
        <v>765</v>
      </c>
      <c r="L46" s="181" t="s">
        <v>195</v>
      </c>
      <c r="M46" s="51" t="s">
        <v>2029</v>
      </c>
      <c r="N46" s="56" t="s">
        <v>764</v>
      </c>
      <c r="O46" s="219" t="s">
        <v>1128</v>
      </c>
      <c r="P46" s="231" t="s">
        <v>250</v>
      </c>
    </row>
    <row r="47" spans="1:16" ht="12.75">
      <c r="A47" s="57" t="s">
        <v>1099</v>
      </c>
      <c r="B47" s="58"/>
      <c r="C47" s="59" t="s">
        <v>1666</v>
      </c>
      <c r="D47" s="52" t="s">
        <v>989</v>
      </c>
      <c r="E47" s="60" t="s">
        <v>1551</v>
      </c>
      <c r="F47" s="60"/>
      <c r="G47" s="52" t="s">
        <v>741</v>
      </c>
      <c r="H47" s="60" t="s">
        <v>630</v>
      </c>
      <c r="I47" s="183" t="s">
        <v>741</v>
      </c>
      <c r="J47" s="52" t="s">
        <v>2466</v>
      </c>
      <c r="K47" s="60" t="s">
        <v>2004</v>
      </c>
      <c r="L47" s="183" t="s">
        <v>1146</v>
      </c>
      <c r="M47" s="52" t="s">
        <v>442</v>
      </c>
      <c r="N47" s="60" t="s">
        <v>1421</v>
      </c>
      <c r="O47" s="220"/>
      <c r="P47" s="229" t="s">
        <v>251</v>
      </c>
    </row>
    <row r="48" spans="1:16" ht="12.75">
      <c r="A48" s="53" t="s">
        <v>252</v>
      </c>
      <c r="B48" s="54">
        <v>94</v>
      </c>
      <c r="C48" s="55" t="s">
        <v>1544</v>
      </c>
      <c r="D48" s="51" t="s">
        <v>1545</v>
      </c>
      <c r="E48" s="56" t="s">
        <v>2498</v>
      </c>
      <c r="F48" s="56" t="s">
        <v>196</v>
      </c>
      <c r="G48" s="51" t="s">
        <v>966</v>
      </c>
      <c r="H48" s="56" t="s">
        <v>1553</v>
      </c>
      <c r="I48" s="181" t="s">
        <v>1483</v>
      </c>
      <c r="J48" s="51" t="s">
        <v>129</v>
      </c>
      <c r="K48" s="56" t="s">
        <v>742</v>
      </c>
      <c r="L48" s="181" t="s">
        <v>976</v>
      </c>
      <c r="M48" s="51" t="s">
        <v>2026</v>
      </c>
      <c r="N48" s="56" t="s">
        <v>30</v>
      </c>
      <c r="O48" s="219" t="s">
        <v>1127</v>
      </c>
      <c r="P48" s="231" t="s">
        <v>253</v>
      </c>
    </row>
    <row r="49" spans="1:16" ht="12.75">
      <c r="A49" s="57" t="s">
        <v>1095</v>
      </c>
      <c r="B49" s="58"/>
      <c r="C49" s="59" t="s">
        <v>1756</v>
      </c>
      <c r="D49" s="52" t="s">
        <v>130</v>
      </c>
      <c r="E49" s="60" t="s">
        <v>131</v>
      </c>
      <c r="F49" s="60"/>
      <c r="G49" s="52" t="s">
        <v>132</v>
      </c>
      <c r="H49" s="60" t="s">
        <v>254</v>
      </c>
      <c r="I49" s="183" t="s">
        <v>755</v>
      </c>
      <c r="J49" s="52" t="s">
        <v>133</v>
      </c>
      <c r="K49" s="60" t="s">
        <v>2027</v>
      </c>
      <c r="L49" s="183" t="s">
        <v>1449</v>
      </c>
      <c r="M49" s="52" t="s">
        <v>981</v>
      </c>
      <c r="N49" s="60" t="s">
        <v>847</v>
      </c>
      <c r="O49" s="220"/>
      <c r="P49" s="229" t="s">
        <v>255</v>
      </c>
    </row>
    <row r="50" spans="1:16" ht="12.75">
      <c r="A50" s="53" t="s">
        <v>256</v>
      </c>
      <c r="B50" s="54">
        <v>20</v>
      </c>
      <c r="C50" s="55" t="s">
        <v>2505</v>
      </c>
      <c r="D50" s="51" t="s">
        <v>35</v>
      </c>
      <c r="E50" s="56" t="s">
        <v>2511</v>
      </c>
      <c r="F50" s="56" t="s">
        <v>196</v>
      </c>
      <c r="G50" s="51" t="s">
        <v>2430</v>
      </c>
      <c r="H50" s="56" t="s">
        <v>2491</v>
      </c>
      <c r="I50" s="181" t="s">
        <v>1036</v>
      </c>
      <c r="J50" s="51" t="s">
        <v>737</v>
      </c>
      <c r="K50" s="56" t="s">
        <v>732</v>
      </c>
      <c r="L50" s="181" t="s">
        <v>1997</v>
      </c>
      <c r="M50" s="51" t="s">
        <v>1998</v>
      </c>
      <c r="N50" s="56" t="s">
        <v>765</v>
      </c>
      <c r="O50" s="219"/>
      <c r="P50" s="231" t="s">
        <v>257</v>
      </c>
    </row>
    <row r="51" spans="1:16" ht="12.75">
      <c r="A51" s="57" t="s">
        <v>1102</v>
      </c>
      <c r="B51" s="58"/>
      <c r="C51" s="59" t="s">
        <v>1733</v>
      </c>
      <c r="D51" s="52" t="s">
        <v>2510</v>
      </c>
      <c r="E51" s="60" t="s">
        <v>812</v>
      </c>
      <c r="F51" s="60"/>
      <c r="G51" s="52" t="s">
        <v>960</v>
      </c>
      <c r="H51" s="60" t="s">
        <v>850</v>
      </c>
      <c r="I51" s="183" t="s">
        <v>804</v>
      </c>
      <c r="J51" s="52" t="s">
        <v>113</v>
      </c>
      <c r="K51" s="60" t="s">
        <v>1999</v>
      </c>
      <c r="L51" s="183" t="s">
        <v>2000</v>
      </c>
      <c r="M51" s="52" t="s">
        <v>1999</v>
      </c>
      <c r="N51" s="60" t="s">
        <v>116</v>
      </c>
      <c r="O51" s="220"/>
      <c r="P51" s="229" t="s">
        <v>258</v>
      </c>
    </row>
    <row r="52" spans="1:16" ht="12.75">
      <c r="A52" s="53" t="s">
        <v>259</v>
      </c>
      <c r="B52" s="54">
        <v>14</v>
      </c>
      <c r="C52" s="55" t="s">
        <v>2455</v>
      </c>
      <c r="D52" s="51" t="s">
        <v>2456</v>
      </c>
      <c r="E52" s="56" t="s">
        <v>1471</v>
      </c>
      <c r="F52" s="56" t="s">
        <v>196</v>
      </c>
      <c r="G52" s="51" t="s">
        <v>1194</v>
      </c>
      <c r="H52" s="56" t="s">
        <v>1417</v>
      </c>
      <c r="I52" s="181" t="s">
        <v>728</v>
      </c>
      <c r="J52" s="51" t="s">
        <v>763</v>
      </c>
      <c r="K52" s="56" t="s">
        <v>764</v>
      </c>
      <c r="L52" s="181" t="s">
        <v>2486</v>
      </c>
      <c r="M52" s="51" t="s">
        <v>785</v>
      </c>
      <c r="N52" s="56" t="s">
        <v>2495</v>
      </c>
      <c r="O52" s="219" t="s">
        <v>1128</v>
      </c>
      <c r="P52" s="231" t="s">
        <v>260</v>
      </c>
    </row>
    <row r="53" spans="1:16" ht="12.75">
      <c r="A53" s="57" t="s">
        <v>1108</v>
      </c>
      <c r="B53" s="58"/>
      <c r="C53" s="59" t="s">
        <v>1666</v>
      </c>
      <c r="D53" s="52" t="s">
        <v>1472</v>
      </c>
      <c r="E53" s="60" t="s">
        <v>804</v>
      </c>
      <c r="F53" s="60"/>
      <c r="G53" s="52" t="s">
        <v>144</v>
      </c>
      <c r="H53" s="60" t="s">
        <v>145</v>
      </c>
      <c r="I53" s="183" t="s">
        <v>145</v>
      </c>
      <c r="J53" s="52" t="s">
        <v>32</v>
      </c>
      <c r="K53" s="60" t="s">
        <v>1134</v>
      </c>
      <c r="L53" s="183" t="s">
        <v>1472</v>
      </c>
      <c r="M53" s="52" t="s">
        <v>145</v>
      </c>
      <c r="N53" s="60" t="s">
        <v>1142</v>
      </c>
      <c r="O53" s="220"/>
      <c r="P53" s="229" t="s">
        <v>261</v>
      </c>
    </row>
    <row r="54" spans="1:16" ht="12.75">
      <c r="A54" s="53" t="s">
        <v>262</v>
      </c>
      <c r="B54" s="54">
        <v>106</v>
      </c>
      <c r="C54" s="55" t="s">
        <v>1552</v>
      </c>
      <c r="D54" s="51" t="s">
        <v>1182</v>
      </c>
      <c r="E54" s="56" t="s">
        <v>2383</v>
      </c>
      <c r="F54" s="56" t="s">
        <v>196</v>
      </c>
      <c r="G54" s="51" t="s">
        <v>976</v>
      </c>
      <c r="H54" s="56" t="s">
        <v>977</v>
      </c>
      <c r="I54" s="181" t="s">
        <v>150</v>
      </c>
      <c r="J54" s="51" t="s">
        <v>151</v>
      </c>
      <c r="K54" s="56" t="s">
        <v>152</v>
      </c>
      <c r="L54" s="181" t="s">
        <v>2495</v>
      </c>
      <c r="M54" s="51" t="s">
        <v>2036</v>
      </c>
      <c r="N54" s="56" t="s">
        <v>742</v>
      </c>
      <c r="O54" s="219"/>
      <c r="P54" s="231" t="s">
        <v>263</v>
      </c>
    </row>
    <row r="55" spans="1:16" ht="12.75">
      <c r="A55" s="57" t="s">
        <v>1100</v>
      </c>
      <c r="B55" s="58"/>
      <c r="C55" s="59" t="s">
        <v>2323</v>
      </c>
      <c r="D55" s="52" t="s">
        <v>153</v>
      </c>
      <c r="E55" s="60" t="s">
        <v>154</v>
      </c>
      <c r="F55" s="60"/>
      <c r="G55" s="52" t="s">
        <v>156</v>
      </c>
      <c r="H55" s="60" t="s">
        <v>622</v>
      </c>
      <c r="I55" s="183" t="s">
        <v>1548</v>
      </c>
      <c r="J55" s="52" t="s">
        <v>1558</v>
      </c>
      <c r="K55" s="60" t="s">
        <v>2037</v>
      </c>
      <c r="L55" s="183" t="s">
        <v>2038</v>
      </c>
      <c r="M55" s="52" t="s">
        <v>970</v>
      </c>
      <c r="N55" s="60" t="s">
        <v>970</v>
      </c>
      <c r="O55" s="220"/>
      <c r="P55" s="229" t="s">
        <v>264</v>
      </c>
    </row>
    <row r="56" spans="1:16" ht="12.75">
      <c r="A56" s="53" t="s">
        <v>265</v>
      </c>
      <c r="B56" s="54">
        <v>21</v>
      </c>
      <c r="C56" s="55" t="s">
        <v>2534</v>
      </c>
      <c r="D56" s="51" t="s">
        <v>2404</v>
      </c>
      <c r="E56" s="56" t="s">
        <v>2383</v>
      </c>
      <c r="F56" s="56" t="s">
        <v>196</v>
      </c>
      <c r="G56" s="51" t="s">
        <v>2465</v>
      </c>
      <c r="H56" s="56" t="s">
        <v>1451</v>
      </c>
      <c r="I56" s="181" t="s">
        <v>749</v>
      </c>
      <c r="J56" s="51" t="s">
        <v>750</v>
      </c>
      <c r="K56" s="56" t="s">
        <v>751</v>
      </c>
      <c r="L56" s="181" t="s">
        <v>2446</v>
      </c>
      <c r="M56" s="51" t="s">
        <v>2018</v>
      </c>
      <c r="N56" s="56" t="s">
        <v>2019</v>
      </c>
      <c r="O56" s="219"/>
      <c r="P56" s="231" t="s">
        <v>266</v>
      </c>
    </row>
    <row r="57" spans="1:16" ht="12.75">
      <c r="A57" s="57" t="s">
        <v>1102</v>
      </c>
      <c r="B57" s="58"/>
      <c r="C57" s="59" t="s">
        <v>1737</v>
      </c>
      <c r="D57" s="52" t="s">
        <v>124</v>
      </c>
      <c r="E57" s="60" t="s">
        <v>816</v>
      </c>
      <c r="F57" s="60"/>
      <c r="G57" s="52" t="s">
        <v>125</v>
      </c>
      <c r="H57" s="60" t="s">
        <v>267</v>
      </c>
      <c r="I57" s="183" t="s">
        <v>1514</v>
      </c>
      <c r="J57" s="52" t="s">
        <v>960</v>
      </c>
      <c r="K57" s="60" t="s">
        <v>2020</v>
      </c>
      <c r="L57" s="183" t="s">
        <v>2021</v>
      </c>
      <c r="M57" s="52" t="s">
        <v>2022</v>
      </c>
      <c r="N57" s="60" t="s">
        <v>2022</v>
      </c>
      <c r="O57" s="220"/>
      <c r="P57" s="229" t="s">
        <v>268</v>
      </c>
    </row>
    <row r="58" spans="1:16" ht="12.75">
      <c r="A58" s="53" t="s">
        <v>2035</v>
      </c>
      <c r="B58" s="54">
        <v>49</v>
      </c>
      <c r="C58" s="55" t="s">
        <v>33</v>
      </c>
      <c r="D58" s="51" t="s">
        <v>1177</v>
      </c>
      <c r="E58" s="56" t="s">
        <v>1492</v>
      </c>
      <c r="F58" s="56" t="s">
        <v>196</v>
      </c>
      <c r="G58" s="51" t="s">
        <v>2448</v>
      </c>
      <c r="H58" s="56" t="s">
        <v>1415</v>
      </c>
      <c r="I58" s="181" t="s">
        <v>779</v>
      </c>
      <c r="J58" s="51" t="s">
        <v>1444</v>
      </c>
      <c r="K58" s="56" t="s">
        <v>774</v>
      </c>
      <c r="L58" s="181" t="s">
        <v>1972</v>
      </c>
      <c r="M58" s="51" t="s">
        <v>2043</v>
      </c>
      <c r="N58" s="56" t="s">
        <v>1585</v>
      </c>
      <c r="O58" s="219"/>
      <c r="P58" s="231" t="s">
        <v>269</v>
      </c>
    </row>
    <row r="59" spans="1:16" ht="12.75">
      <c r="A59" s="57" t="s">
        <v>1107</v>
      </c>
      <c r="B59" s="58"/>
      <c r="C59" s="59" t="s">
        <v>1138</v>
      </c>
      <c r="D59" s="52" t="s">
        <v>957</v>
      </c>
      <c r="E59" s="60" t="s">
        <v>172</v>
      </c>
      <c r="F59" s="60"/>
      <c r="G59" s="52" t="s">
        <v>813</v>
      </c>
      <c r="H59" s="60" t="s">
        <v>2510</v>
      </c>
      <c r="I59" s="183" t="s">
        <v>173</v>
      </c>
      <c r="J59" s="52" t="s">
        <v>174</v>
      </c>
      <c r="K59" s="60" t="s">
        <v>2044</v>
      </c>
      <c r="L59" s="183" t="s">
        <v>174</v>
      </c>
      <c r="M59" s="52" t="s">
        <v>119</v>
      </c>
      <c r="N59" s="60" t="s">
        <v>850</v>
      </c>
      <c r="O59" s="220"/>
      <c r="P59" s="229" t="s">
        <v>270</v>
      </c>
    </row>
    <row r="60" spans="1:16" ht="12.75">
      <c r="A60" s="53" t="s">
        <v>271</v>
      </c>
      <c r="B60" s="54">
        <v>22</v>
      </c>
      <c r="C60" s="55" t="s">
        <v>1456</v>
      </c>
      <c r="D60" s="51" t="s">
        <v>2476</v>
      </c>
      <c r="E60" s="56" t="s">
        <v>1457</v>
      </c>
      <c r="F60" s="56" t="s">
        <v>196</v>
      </c>
      <c r="G60" s="51" t="s">
        <v>1458</v>
      </c>
      <c r="H60" s="56" t="s">
        <v>1459</v>
      </c>
      <c r="I60" s="181" t="s">
        <v>756</v>
      </c>
      <c r="J60" s="51" t="s">
        <v>757</v>
      </c>
      <c r="K60" s="56" t="s">
        <v>758</v>
      </c>
      <c r="L60" s="181" t="s">
        <v>2023</v>
      </c>
      <c r="M60" s="51" t="s">
        <v>2024</v>
      </c>
      <c r="N60" s="56" t="s">
        <v>2413</v>
      </c>
      <c r="O60" s="219" t="s">
        <v>1128</v>
      </c>
      <c r="P60" s="231" t="s">
        <v>272</v>
      </c>
    </row>
    <row r="61" spans="1:16" ht="12.75">
      <c r="A61" s="57" t="s">
        <v>1102</v>
      </c>
      <c r="B61" s="58"/>
      <c r="C61" s="59" t="s">
        <v>1733</v>
      </c>
      <c r="D61" s="52" t="s">
        <v>5</v>
      </c>
      <c r="E61" s="60" t="s">
        <v>134</v>
      </c>
      <c r="F61" s="60"/>
      <c r="G61" s="52" t="s">
        <v>135</v>
      </c>
      <c r="H61" s="60" t="s">
        <v>882</v>
      </c>
      <c r="I61" s="183" t="s">
        <v>828</v>
      </c>
      <c r="J61" s="52" t="s">
        <v>136</v>
      </c>
      <c r="K61" s="60" t="s">
        <v>146</v>
      </c>
      <c r="L61" s="183" t="s">
        <v>2025</v>
      </c>
      <c r="M61" s="52" t="s">
        <v>146</v>
      </c>
      <c r="N61" s="60" t="s">
        <v>669</v>
      </c>
      <c r="O61" s="220"/>
      <c r="P61" s="228" t="s">
        <v>273</v>
      </c>
    </row>
    <row r="62" spans="1:16" ht="12.75">
      <c r="A62" s="53" t="s">
        <v>848</v>
      </c>
      <c r="B62" s="54">
        <v>45</v>
      </c>
      <c r="C62" s="55" t="s">
        <v>1481</v>
      </c>
      <c r="D62" s="51" t="s">
        <v>2488</v>
      </c>
      <c r="E62" s="56" t="s">
        <v>2506</v>
      </c>
      <c r="F62" s="56" t="s">
        <v>196</v>
      </c>
      <c r="G62" s="51" t="s">
        <v>1483</v>
      </c>
      <c r="H62" s="56" t="s">
        <v>2507</v>
      </c>
      <c r="I62" s="181" t="s">
        <v>2494</v>
      </c>
      <c r="J62" s="51" t="s">
        <v>773</v>
      </c>
      <c r="K62" s="56" t="s">
        <v>774</v>
      </c>
      <c r="L62" s="181" t="s">
        <v>765</v>
      </c>
      <c r="M62" s="51" t="s">
        <v>2042</v>
      </c>
      <c r="N62" s="56" t="s">
        <v>1186</v>
      </c>
      <c r="O62" s="219" t="s">
        <v>1128</v>
      </c>
      <c r="P62" s="231" t="s">
        <v>274</v>
      </c>
    </row>
    <row r="63" spans="1:16" ht="12.75">
      <c r="A63" s="57" t="s">
        <v>1099</v>
      </c>
      <c r="B63" s="58"/>
      <c r="C63" s="59" t="s">
        <v>1737</v>
      </c>
      <c r="D63" s="52" t="s">
        <v>162</v>
      </c>
      <c r="E63" s="60" t="s">
        <v>163</v>
      </c>
      <c r="F63" s="60"/>
      <c r="G63" s="52" t="s">
        <v>759</v>
      </c>
      <c r="H63" s="60" t="s">
        <v>275</v>
      </c>
      <c r="I63" s="183" t="s">
        <v>165</v>
      </c>
      <c r="J63" s="52" t="s">
        <v>2444</v>
      </c>
      <c r="K63" s="60" t="s">
        <v>190</v>
      </c>
      <c r="L63" s="183" t="s">
        <v>2022</v>
      </c>
      <c r="M63" s="52" t="s">
        <v>439</v>
      </c>
      <c r="N63" s="60" t="s">
        <v>849</v>
      </c>
      <c r="O63" s="220"/>
      <c r="P63" s="229" t="s">
        <v>276</v>
      </c>
    </row>
    <row r="64" spans="1:16" ht="12.75">
      <c r="A64" s="53" t="s">
        <v>277</v>
      </c>
      <c r="B64" s="54">
        <v>58</v>
      </c>
      <c r="C64" s="55" t="s">
        <v>2497</v>
      </c>
      <c r="D64" s="51" t="s">
        <v>2447</v>
      </c>
      <c r="E64" s="56" t="s">
        <v>2384</v>
      </c>
      <c r="F64" s="56" t="s">
        <v>196</v>
      </c>
      <c r="G64" s="51" t="s">
        <v>2410</v>
      </c>
      <c r="H64" s="56" t="s">
        <v>2526</v>
      </c>
      <c r="I64" s="181" t="s">
        <v>2438</v>
      </c>
      <c r="J64" s="51" t="s">
        <v>785</v>
      </c>
      <c r="K64" s="56" t="s">
        <v>2433</v>
      </c>
      <c r="L64" s="181" t="s">
        <v>994</v>
      </c>
      <c r="M64" s="51" t="s">
        <v>2050</v>
      </c>
      <c r="N64" s="56" t="s">
        <v>2051</v>
      </c>
      <c r="O64" s="219"/>
      <c r="P64" s="231" t="s">
        <v>278</v>
      </c>
    </row>
    <row r="65" spans="1:16" ht="12.75">
      <c r="A65" s="57" t="s">
        <v>1099</v>
      </c>
      <c r="B65" s="58"/>
      <c r="C65" s="59" t="s">
        <v>1666</v>
      </c>
      <c r="D65" s="52" t="s">
        <v>187</v>
      </c>
      <c r="E65" s="60" t="s">
        <v>1010</v>
      </c>
      <c r="F65" s="60"/>
      <c r="G65" s="52" t="s">
        <v>2490</v>
      </c>
      <c r="H65" s="60" t="s">
        <v>2490</v>
      </c>
      <c r="I65" s="183" t="s">
        <v>189</v>
      </c>
      <c r="J65" s="52" t="s">
        <v>190</v>
      </c>
      <c r="K65" s="60" t="s">
        <v>2052</v>
      </c>
      <c r="L65" s="183" t="s">
        <v>2053</v>
      </c>
      <c r="M65" s="52" t="s">
        <v>26</v>
      </c>
      <c r="N65" s="60" t="s">
        <v>2032</v>
      </c>
      <c r="O65" s="220"/>
      <c r="P65" s="229" t="s">
        <v>279</v>
      </c>
    </row>
    <row r="66" spans="1:16" ht="12.75">
      <c r="A66" s="53" t="s">
        <v>280</v>
      </c>
      <c r="B66" s="54">
        <v>48</v>
      </c>
      <c r="C66" s="55" t="s">
        <v>1494</v>
      </c>
      <c r="D66" s="51" t="s">
        <v>2486</v>
      </c>
      <c r="E66" s="56" t="s">
        <v>1457</v>
      </c>
      <c r="F66" s="56" t="s">
        <v>196</v>
      </c>
      <c r="G66" s="51" t="s">
        <v>1174</v>
      </c>
      <c r="H66" s="56" t="s">
        <v>1415</v>
      </c>
      <c r="I66" s="181" t="s">
        <v>1212</v>
      </c>
      <c r="J66" s="51" t="s">
        <v>790</v>
      </c>
      <c r="K66" s="56" t="s">
        <v>754</v>
      </c>
      <c r="L66" s="181" t="s">
        <v>2056</v>
      </c>
      <c r="M66" s="51" t="s">
        <v>2057</v>
      </c>
      <c r="N66" s="56" t="s">
        <v>1012</v>
      </c>
      <c r="O66" s="219"/>
      <c r="P66" s="231" t="s">
        <v>281</v>
      </c>
    </row>
    <row r="67" spans="1:16" ht="12.75">
      <c r="A67" s="57" t="s">
        <v>1107</v>
      </c>
      <c r="B67" s="58"/>
      <c r="C67" s="59" t="s">
        <v>1137</v>
      </c>
      <c r="D67" s="52" t="s">
        <v>440</v>
      </c>
      <c r="E67" s="60" t="s">
        <v>1198</v>
      </c>
      <c r="F67" s="60"/>
      <c r="G67" s="52" t="s">
        <v>441</v>
      </c>
      <c r="H67" s="60" t="s">
        <v>2510</v>
      </c>
      <c r="I67" s="183" t="s">
        <v>31</v>
      </c>
      <c r="J67" s="52" t="s">
        <v>442</v>
      </c>
      <c r="K67" s="60" t="s">
        <v>32</v>
      </c>
      <c r="L67" s="183" t="s">
        <v>2058</v>
      </c>
      <c r="M67" s="52" t="s">
        <v>32</v>
      </c>
      <c r="N67" s="60" t="s">
        <v>2059</v>
      </c>
      <c r="O67" s="220"/>
      <c r="P67" s="229" t="s">
        <v>282</v>
      </c>
    </row>
    <row r="68" spans="1:16" ht="12.75">
      <c r="A68" s="53" t="s">
        <v>283</v>
      </c>
      <c r="B68" s="54">
        <v>19</v>
      </c>
      <c r="C68" s="55" t="s">
        <v>2493</v>
      </c>
      <c r="D68" s="51" t="s">
        <v>2445</v>
      </c>
      <c r="E68" s="56" t="s">
        <v>1469</v>
      </c>
      <c r="F68" s="56" t="s">
        <v>196</v>
      </c>
      <c r="G68" s="51" t="s">
        <v>2437</v>
      </c>
      <c r="H68" s="56" t="s">
        <v>2392</v>
      </c>
      <c r="I68" s="181" t="s">
        <v>735</v>
      </c>
      <c r="J68" s="51" t="s">
        <v>762</v>
      </c>
      <c r="K68" s="56" t="s">
        <v>754</v>
      </c>
      <c r="L68" s="181" t="s">
        <v>2030</v>
      </c>
      <c r="M68" s="51" t="s">
        <v>2031</v>
      </c>
      <c r="N68" s="56" t="s">
        <v>777</v>
      </c>
      <c r="O68" s="219" t="s">
        <v>1128</v>
      </c>
      <c r="P68" s="231" t="s">
        <v>284</v>
      </c>
    </row>
    <row r="69" spans="1:16" ht="12.75">
      <c r="A69" s="57" t="s">
        <v>1102</v>
      </c>
      <c r="B69" s="58"/>
      <c r="C69" s="59" t="s">
        <v>1729</v>
      </c>
      <c r="D69" s="52" t="s">
        <v>142</v>
      </c>
      <c r="E69" s="60" t="s">
        <v>143</v>
      </c>
      <c r="F69" s="60"/>
      <c r="G69" s="52" t="s">
        <v>124</v>
      </c>
      <c r="H69" s="60" t="s">
        <v>875</v>
      </c>
      <c r="I69" s="183" t="s">
        <v>2509</v>
      </c>
      <c r="J69" s="52" t="s">
        <v>1148</v>
      </c>
      <c r="K69" s="60" t="s">
        <v>2032</v>
      </c>
      <c r="L69" s="183" t="s">
        <v>2033</v>
      </c>
      <c r="M69" s="52" t="s">
        <v>766</v>
      </c>
      <c r="N69" s="60" t="s">
        <v>2034</v>
      </c>
      <c r="O69" s="220"/>
      <c r="P69" s="229" t="s">
        <v>285</v>
      </c>
    </row>
    <row r="70" spans="1:16" ht="12.75">
      <c r="A70" s="53" t="s">
        <v>851</v>
      </c>
      <c r="B70" s="54">
        <v>67</v>
      </c>
      <c r="C70" s="55" t="s">
        <v>23</v>
      </c>
      <c r="D70" s="51" t="s">
        <v>7</v>
      </c>
      <c r="E70" s="56" t="s">
        <v>1553</v>
      </c>
      <c r="F70" s="56" t="s">
        <v>196</v>
      </c>
      <c r="G70" s="51" t="s">
        <v>975</v>
      </c>
      <c r="H70" s="56" t="s">
        <v>1451</v>
      </c>
      <c r="I70" s="181" t="s">
        <v>994</v>
      </c>
      <c r="J70" s="51" t="s">
        <v>792</v>
      </c>
      <c r="K70" s="56" t="s">
        <v>736</v>
      </c>
      <c r="L70" s="181" t="s">
        <v>2404</v>
      </c>
      <c r="M70" s="51" t="s">
        <v>2060</v>
      </c>
      <c r="N70" s="56" t="s">
        <v>2061</v>
      </c>
      <c r="O70" s="219"/>
      <c r="P70" s="231" t="s">
        <v>286</v>
      </c>
    </row>
    <row r="71" spans="1:16" ht="12.75">
      <c r="A71" s="57" t="s">
        <v>1100</v>
      </c>
      <c r="B71" s="58"/>
      <c r="C71" s="59" t="s">
        <v>1864</v>
      </c>
      <c r="D71" s="52" t="s">
        <v>2470</v>
      </c>
      <c r="E71" s="60" t="s">
        <v>443</v>
      </c>
      <c r="F71" s="60"/>
      <c r="G71" s="52" t="s">
        <v>185</v>
      </c>
      <c r="H71" s="60" t="s">
        <v>287</v>
      </c>
      <c r="I71" s="183" t="s">
        <v>444</v>
      </c>
      <c r="J71" s="52" t="s">
        <v>445</v>
      </c>
      <c r="K71" s="60" t="s">
        <v>1994</v>
      </c>
      <c r="L71" s="183" t="s">
        <v>2062</v>
      </c>
      <c r="M71" s="52" t="s">
        <v>852</v>
      </c>
      <c r="N71" s="60" t="s">
        <v>2063</v>
      </c>
      <c r="O71" s="220"/>
      <c r="P71" s="229" t="s">
        <v>288</v>
      </c>
    </row>
    <row r="72" spans="1:16" ht="12.75">
      <c r="A72" s="53" t="s">
        <v>289</v>
      </c>
      <c r="B72" s="54">
        <v>108</v>
      </c>
      <c r="C72" s="55" t="s">
        <v>1581</v>
      </c>
      <c r="D72" s="51" t="s">
        <v>1187</v>
      </c>
      <c r="E72" s="56" t="s">
        <v>1582</v>
      </c>
      <c r="F72" s="56" t="s">
        <v>196</v>
      </c>
      <c r="G72" s="51" t="s">
        <v>1467</v>
      </c>
      <c r="H72" s="56" t="s">
        <v>986</v>
      </c>
      <c r="I72" s="181" t="s">
        <v>452</v>
      </c>
      <c r="J72" s="51" t="s">
        <v>453</v>
      </c>
      <c r="K72" s="56" t="s">
        <v>803</v>
      </c>
      <c r="L72" s="181" t="s">
        <v>2071</v>
      </c>
      <c r="M72" s="51" t="s">
        <v>2072</v>
      </c>
      <c r="N72" s="56" t="s">
        <v>803</v>
      </c>
      <c r="O72" s="219"/>
      <c r="P72" s="231" t="s">
        <v>290</v>
      </c>
    </row>
    <row r="73" spans="1:16" ht="12.75">
      <c r="A73" s="57" t="s">
        <v>1100</v>
      </c>
      <c r="B73" s="58"/>
      <c r="C73" s="59" t="s">
        <v>2331</v>
      </c>
      <c r="D73" s="52" t="s">
        <v>454</v>
      </c>
      <c r="E73" s="60" t="s">
        <v>455</v>
      </c>
      <c r="F73" s="60"/>
      <c r="G73" s="52" t="s">
        <v>982</v>
      </c>
      <c r="H73" s="60" t="s">
        <v>291</v>
      </c>
      <c r="I73" s="183" t="s">
        <v>137</v>
      </c>
      <c r="J73" s="52" t="s">
        <v>456</v>
      </c>
      <c r="K73" s="60" t="s">
        <v>177</v>
      </c>
      <c r="L73" s="183" t="s">
        <v>107</v>
      </c>
      <c r="M73" s="52" t="s">
        <v>968</v>
      </c>
      <c r="N73" s="60" t="s">
        <v>852</v>
      </c>
      <c r="O73" s="220"/>
      <c r="P73" s="229" t="s">
        <v>292</v>
      </c>
    </row>
    <row r="74" spans="1:16" ht="12.75">
      <c r="A74" s="53" t="s">
        <v>293</v>
      </c>
      <c r="B74" s="54">
        <v>62</v>
      </c>
      <c r="C74" s="55" t="s">
        <v>28</v>
      </c>
      <c r="D74" s="51" t="s">
        <v>1484</v>
      </c>
      <c r="E74" s="56" t="s">
        <v>1488</v>
      </c>
      <c r="F74" s="56" t="s">
        <v>196</v>
      </c>
      <c r="G74" s="51" t="s">
        <v>2448</v>
      </c>
      <c r="H74" s="56" t="s">
        <v>2389</v>
      </c>
      <c r="I74" s="181" t="s">
        <v>786</v>
      </c>
      <c r="J74" s="51" t="s">
        <v>787</v>
      </c>
      <c r="K74" s="56" t="s">
        <v>788</v>
      </c>
      <c r="L74" s="181" t="s">
        <v>769</v>
      </c>
      <c r="M74" s="51" t="s">
        <v>2066</v>
      </c>
      <c r="N74" s="56" t="s">
        <v>815</v>
      </c>
      <c r="O74" s="219"/>
      <c r="P74" s="231" t="s">
        <v>294</v>
      </c>
    </row>
    <row r="75" spans="1:16" ht="12.75">
      <c r="A75" s="57" t="s">
        <v>1107</v>
      </c>
      <c r="B75" s="58"/>
      <c r="C75" s="59" t="s">
        <v>1137</v>
      </c>
      <c r="D75" s="52" t="s">
        <v>191</v>
      </c>
      <c r="E75" s="60" t="s">
        <v>142</v>
      </c>
      <c r="F75" s="60"/>
      <c r="G75" s="52" t="s">
        <v>813</v>
      </c>
      <c r="H75" s="60" t="s">
        <v>2166</v>
      </c>
      <c r="I75" s="183" t="s">
        <v>193</v>
      </c>
      <c r="J75" s="52" t="s">
        <v>194</v>
      </c>
      <c r="K75" s="60" t="s">
        <v>2045</v>
      </c>
      <c r="L75" s="183" t="s">
        <v>191</v>
      </c>
      <c r="M75" s="52" t="s">
        <v>2058</v>
      </c>
      <c r="N75" s="60" t="s">
        <v>194</v>
      </c>
      <c r="O75" s="220"/>
      <c r="P75" s="229" t="s">
        <v>295</v>
      </c>
    </row>
    <row r="76" spans="1:16" ht="12.75">
      <c r="A76" s="53" t="s">
        <v>296</v>
      </c>
      <c r="B76" s="54">
        <v>54</v>
      </c>
      <c r="C76" s="55" t="s">
        <v>1485</v>
      </c>
      <c r="D76" s="51" t="s">
        <v>43</v>
      </c>
      <c r="E76" s="56" t="s">
        <v>1486</v>
      </c>
      <c r="F76" s="56" t="s">
        <v>196</v>
      </c>
      <c r="G76" s="51" t="s">
        <v>2420</v>
      </c>
      <c r="H76" s="56" t="s">
        <v>1487</v>
      </c>
      <c r="I76" s="181" t="s">
        <v>2477</v>
      </c>
      <c r="J76" s="51" t="s">
        <v>770</v>
      </c>
      <c r="K76" s="56" t="s">
        <v>771</v>
      </c>
      <c r="L76" s="181" t="s">
        <v>2046</v>
      </c>
      <c r="M76" s="51" t="s">
        <v>2047</v>
      </c>
      <c r="N76" s="56" t="s">
        <v>2048</v>
      </c>
      <c r="O76" s="219" t="s">
        <v>1129</v>
      </c>
      <c r="P76" s="231" t="s">
        <v>297</v>
      </c>
    </row>
    <row r="77" spans="1:16" ht="12.75">
      <c r="A77" s="57" t="s">
        <v>1100</v>
      </c>
      <c r="B77" s="58"/>
      <c r="C77" s="59" t="s">
        <v>1831</v>
      </c>
      <c r="D77" s="52" t="s">
        <v>157</v>
      </c>
      <c r="E77" s="60" t="s">
        <v>158</v>
      </c>
      <c r="F77" s="60"/>
      <c r="G77" s="52" t="s">
        <v>159</v>
      </c>
      <c r="H77" s="60" t="s">
        <v>298</v>
      </c>
      <c r="I77" s="183" t="s">
        <v>160</v>
      </c>
      <c r="J77" s="52" t="s">
        <v>161</v>
      </c>
      <c r="K77" s="60" t="s">
        <v>2049</v>
      </c>
      <c r="L77" s="183" t="s">
        <v>126</v>
      </c>
      <c r="M77" s="52" t="s">
        <v>853</v>
      </c>
      <c r="N77" s="60" t="s">
        <v>854</v>
      </c>
      <c r="O77" s="220"/>
      <c r="P77" s="229" t="s">
        <v>299</v>
      </c>
    </row>
    <row r="78" spans="1:16" ht="12.75">
      <c r="A78" s="53" t="s">
        <v>300</v>
      </c>
      <c r="B78" s="54">
        <v>66</v>
      </c>
      <c r="C78" s="55" t="s">
        <v>45</v>
      </c>
      <c r="D78" s="51" t="s">
        <v>2453</v>
      </c>
      <c r="E78" s="56" t="s">
        <v>18</v>
      </c>
      <c r="F78" s="56" t="s">
        <v>196</v>
      </c>
      <c r="G78" s="51" t="s">
        <v>979</v>
      </c>
      <c r="H78" s="56" t="s">
        <v>980</v>
      </c>
      <c r="I78" s="181" t="s">
        <v>767</v>
      </c>
      <c r="J78" s="51" t="s">
        <v>768</v>
      </c>
      <c r="K78" s="56" t="s">
        <v>769</v>
      </c>
      <c r="L78" s="181" t="s">
        <v>2406</v>
      </c>
      <c r="M78" s="51" t="s">
        <v>2039</v>
      </c>
      <c r="N78" s="56" t="s">
        <v>2040</v>
      </c>
      <c r="O78" s="219" t="s">
        <v>1650</v>
      </c>
      <c r="P78" s="231" t="s">
        <v>301</v>
      </c>
    </row>
    <row r="79" spans="1:16" ht="12.75">
      <c r="A79" s="57" t="s">
        <v>1100</v>
      </c>
      <c r="B79" s="58"/>
      <c r="C79" s="59" t="s">
        <v>1103</v>
      </c>
      <c r="D79" s="52" t="s">
        <v>2480</v>
      </c>
      <c r="E79" s="60" t="s">
        <v>148</v>
      </c>
      <c r="F79" s="60"/>
      <c r="G79" s="52" t="s">
        <v>974</v>
      </c>
      <c r="H79" s="60" t="s">
        <v>302</v>
      </c>
      <c r="I79" s="183" t="s">
        <v>1434</v>
      </c>
      <c r="J79" s="52" t="s">
        <v>105</v>
      </c>
      <c r="K79" s="60" t="s">
        <v>2041</v>
      </c>
      <c r="L79" s="183" t="s">
        <v>104</v>
      </c>
      <c r="M79" s="52" t="s">
        <v>856</v>
      </c>
      <c r="N79" s="60" t="s">
        <v>857</v>
      </c>
      <c r="O79" s="220"/>
      <c r="P79" s="229" t="s">
        <v>303</v>
      </c>
    </row>
    <row r="80" spans="1:16" ht="12.75">
      <c r="A80" s="53" t="s">
        <v>304</v>
      </c>
      <c r="B80" s="54">
        <v>46</v>
      </c>
      <c r="C80" s="55" t="s">
        <v>1489</v>
      </c>
      <c r="D80" s="51" t="s">
        <v>1490</v>
      </c>
      <c r="E80" s="56" t="s">
        <v>18</v>
      </c>
      <c r="F80" s="56" t="s">
        <v>196</v>
      </c>
      <c r="G80" s="51" t="s">
        <v>1490</v>
      </c>
      <c r="H80" s="56" t="s">
        <v>2388</v>
      </c>
      <c r="I80" s="181" t="s">
        <v>783</v>
      </c>
      <c r="J80" s="51" t="s">
        <v>784</v>
      </c>
      <c r="K80" s="56" t="s">
        <v>2433</v>
      </c>
      <c r="L80" s="181" t="s">
        <v>2064</v>
      </c>
      <c r="M80" s="51" t="s">
        <v>2065</v>
      </c>
      <c r="N80" s="56" t="s">
        <v>2495</v>
      </c>
      <c r="O80" s="219" t="s">
        <v>1128</v>
      </c>
      <c r="P80" s="231" t="s">
        <v>305</v>
      </c>
    </row>
    <row r="81" spans="1:16" ht="12.75">
      <c r="A81" s="57" t="s">
        <v>1099</v>
      </c>
      <c r="B81" s="58"/>
      <c r="C81" s="59" t="s">
        <v>1666</v>
      </c>
      <c r="D81" s="52" t="s">
        <v>180</v>
      </c>
      <c r="E81" s="60" t="s">
        <v>181</v>
      </c>
      <c r="F81" s="60"/>
      <c r="G81" s="52" t="s">
        <v>2439</v>
      </c>
      <c r="H81" s="60" t="s">
        <v>181</v>
      </c>
      <c r="I81" s="183" t="s">
        <v>2427</v>
      </c>
      <c r="J81" s="52" t="s">
        <v>963</v>
      </c>
      <c r="K81" s="60" t="s">
        <v>2052</v>
      </c>
      <c r="L81" s="183" t="s">
        <v>988</v>
      </c>
      <c r="M81" s="52" t="s">
        <v>855</v>
      </c>
      <c r="N81" s="60" t="s">
        <v>2020</v>
      </c>
      <c r="O81" s="220"/>
      <c r="P81" s="229" t="s">
        <v>306</v>
      </c>
    </row>
    <row r="82" spans="1:16" ht="12.75">
      <c r="A82" s="53" t="s">
        <v>307</v>
      </c>
      <c r="B82" s="54">
        <v>51</v>
      </c>
      <c r="C82" s="55" t="s">
        <v>2467</v>
      </c>
      <c r="D82" s="51" t="s">
        <v>2434</v>
      </c>
      <c r="E82" s="56" t="s">
        <v>41</v>
      </c>
      <c r="F82" s="56" t="s">
        <v>196</v>
      </c>
      <c r="G82" s="51" t="s">
        <v>1463</v>
      </c>
      <c r="H82" s="56" t="s">
        <v>2443</v>
      </c>
      <c r="I82" s="181" t="s">
        <v>2387</v>
      </c>
      <c r="J82" s="51" t="s">
        <v>727</v>
      </c>
      <c r="K82" s="56" t="s">
        <v>742</v>
      </c>
      <c r="L82" s="181" t="s">
        <v>1550</v>
      </c>
      <c r="M82" s="51" t="s">
        <v>2069</v>
      </c>
      <c r="N82" s="56" t="s">
        <v>1585</v>
      </c>
      <c r="O82" s="219" t="s">
        <v>1650</v>
      </c>
      <c r="P82" s="231" t="s">
        <v>308</v>
      </c>
    </row>
    <row r="83" spans="1:16" ht="12.75">
      <c r="A83" s="57" t="s">
        <v>1100</v>
      </c>
      <c r="B83" s="58"/>
      <c r="C83" s="59" t="s">
        <v>1140</v>
      </c>
      <c r="D83" s="52" t="s">
        <v>118</v>
      </c>
      <c r="E83" s="60" t="s">
        <v>1154</v>
      </c>
      <c r="F83" s="60"/>
      <c r="G83" s="52" t="s">
        <v>1118</v>
      </c>
      <c r="H83" s="60" t="s">
        <v>1421</v>
      </c>
      <c r="I83" s="183" t="s">
        <v>743</v>
      </c>
      <c r="J83" s="52" t="s">
        <v>2472</v>
      </c>
      <c r="K83" s="60" t="s">
        <v>2070</v>
      </c>
      <c r="L83" s="183" t="s">
        <v>1154</v>
      </c>
      <c r="M83" s="52" t="s">
        <v>867</v>
      </c>
      <c r="N83" s="60" t="s">
        <v>868</v>
      </c>
      <c r="O83" s="220"/>
      <c r="P83" s="229" t="s">
        <v>309</v>
      </c>
    </row>
    <row r="84" spans="1:16" ht="12.75">
      <c r="A84" s="53" t="s">
        <v>310</v>
      </c>
      <c r="B84" s="54">
        <v>60</v>
      </c>
      <c r="C84" s="55" t="s">
        <v>2501</v>
      </c>
      <c r="D84" s="51" t="s">
        <v>2385</v>
      </c>
      <c r="E84" s="56" t="s">
        <v>2521</v>
      </c>
      <c r="F84" s="56" t="s">
        <v>196</v>
      </c>
      <c r="G84" s="51" t="s">
        <v>1470</v>
      </c>
      <c r="H84" s="56" t="s">
        <v>1411</v>
      </c>
      <c r="I84" s="181" t="s">
        <v>781</v>
      </c>
      <c r="J84" s="51" t="s">
        <v>782</v>
      </c>
      <c r="K84" s="56" t="s">
        <v>783</v>
      </c>
      <c r="L84" s="181" t="s">
        <v>2458</v>
      </c>
      <c r="M84" s="51" t="s">
        <v>2054</v>
      </c>
      <c r="N84" s="56" t="s">
        <v>795</v>
      </c>
      <c r="O84" s="219" t="s">
        <v>1650</v>
      </c>
      <c r="P84" s="231" t="s">
        <v>311</v>
      </c>
    </row>
    <row r="85" spans="1:16" ht="12.75">
      <c r="A85" s="57" t="s">
        <v>1100</v>
      </c>
      <c r="B85" s="58"/>
      <c r="C85" s="59" t="s">
        <v>1845</v>
      </c>
      <c r="D85" s="52" t="s">
        <v>175</v>
      </c>
      <c r="E85" s="60" t="s">
        <v>176</v>
      </c>
      <c r="F85" s="60"/>
      <c r="G85" s="52" t="s">
        <v>1161</v>
      </c>
      <c r="H85" s="60" t="s">
        <v>312</v>
      </c>
      <c r="I85" s="183" t="s">
        <v>178</v>
      </c>
      <c r="J85" s="52" t="s">
        <v>179</v>
      </c>
      <c r="K85" s="60" t="s">
        <v>2055</v>
      </c>
      <c r="L85" s="183" t="s">
        <v>952</v>
      </c>
      <c r="M85" s="52" t="s">
        <v>859</v>
      </c>
      <c r="N85" s="60" t="s">
        <v>860</v>
      </c>
      <c r="O85" s="220"/>
      <c r="P85" s="229" t="s">
        <v>313</v>
      </c>
    </row>
    <row r="86" spans="1:16" ht="12.75">
      <c r="A86" s="53" t="s">
        <v>314</v>
      </c>
      <c r="B86" s="54">
        <v>78</v>
      </c>
      <c r="C86" s="55" t="s">
        <v>1563</v>
      </c>
      <c r="D86" s="51" t="s">
        <v>2483</v>
      </c>
      <c r="E86" s="56" t="s">
        <v>2526</v>
      </c>
      <c r="F86" s="56" t="s">
        <v>196</v>
      </c>
      <c r="G86" s="51" t="s">
        <v>43</v>
      </c>
      <c r="H86" s="56" t="s">
        <v>1516</v>
      </c>
      <c r="I86" s="181" t="s">
        <v>2495</v>
      </c>
      <c r="J86" s="51" t="s">
        <v>794</v>
      </c>
      <c r="K86" s="56" t="s">
        <v>795</v>
      </c>
      <c r="L86" s="181" t="s">
        <v>2489</v>
      </c>
      <c r="M86" s="51" t="s">
        <v>2075</v>
      </c>
      <c r="N86" s="56" t="s">
        <v>2076</v>
      </c>
      <c r="O86" s="219"/>
      <c r="P86" s="231" t="s">
        <v>315</v>
      </c>
    </row>
    <row r="87" spans="1:16" ht="12.75">
      <c r="A87" s="57" t="s">
        <v>1100</v>
      </c>
      <c r="B87" s="58"/>
      <c r="C87" s="59" t="s">
        <v>1140</v>
      </c>
      <c r="D87" s="52" t="s">
        <v>1555</v>
      </c>
      <c r="E87" s="60" t="s">
        <v>450</v>
      </c>
      <c r="F87" s="60"/>
      <c r="G87" s="52" t="s">
        <v>1565</v>
      </c>
      <c r="H87" s="60" t="s">
        <v>656</v>
      </c>
      <c r="I87" s="183" t="s">
        <v>1554</v>
      </c>
      <c r="J87" s="52" t="s">
        <v>148</v>
      </c>
      <c r="K87" s="60" t="s">
        <v>2077</v>
      </c>
      <c r="L87" s="183" t="s">
        <v>138</v>
      </c>
      <c r="M87" s="52" t="s">
        <v>861</v>
      </c>
      <c r="N87" s="60" t="s">
        <v>862</v>
      </c>
      <c r="O87" s="220"/>
      <c r="P87" s="229" t="s">
        <v>316</v>
      </c>
    </row>
    <row r="88" spans="1:16" ht="12.75">
      <c r="A88" s="53" t="s">
        <v>863</v>
      </c>
      <c r="B88" s="54">
        <v>64</v>
      </c>
      <c r="C88" s="55" t="s">
        <v>1500</v>
      </c>
      <c r="D88" s="51" t="s">
        <v>1199</v>
      </c>
      <c r="E88" s="56" t="s">
        <v>1501</v>
      </c>
      <c r="F88" s="56" t="s">
        <v>196</v>
      </c>
      <c r="G88" s="51" t="s">
        <v>2446</v>
      </c>
      <c r="H88" s="56" t="s">
        <v>2388</v>
      </c>
      <c r="I88" s="181" t="s">
        <v>1020</v>
      </c>
      <c r="J88" s="51" t="s">
        <v>800</v>
      </c>
      <c r="K88" s="56" t="s">
        <v>801</v>
      </c>
      <c r="L88" s="181" t="s">
        <v>1007</v>
      </c>
      <c r="M88" s="51" t="s">
        <v>2078</v>
      </c>
      <c r="N88" s="56" t="s">
        <v>1186</v>
      </c>
      <c r="O88" s="219"/>
      <c r="P88" s="231" t="s">
        <v>317</v>
      </c>
    </row>
    <row r="89" spans="1:16" ht="12.75">
      <c r="A89" s="57" t="s">
        <v>1099</v>
      </c>
      <c r="B89" s="58"/>
      <c r="C89" s="59" t="s">
        <v>1856</v>
      </c>
      <c r="D89" s="52" t="s">
        <v>464</v>
      </c>
      <c r="E89" s="60" t="s">
        <v>993</v>
      </c>
      <c r="F89" s="60"/>
      <c r="G89" s="52" t="s">
        <v>465</v>
      </c>
      <c r="H89" s="60" t="s">
        <v>181</v>
      </c>
      <c r="I89" s="183" t="s">
        <v>466</v>
      </c>
      <c r="J89" s="52" t="s">
        <v>188</v>
      </c>
      <c r="K89" s="60" t="s">
        <v>147</v>
      </c>
      <c r="L89" s="183" t="s">
        <v>987</v>
      </c>
      <c r="M89" s="52" t="s">
        <v>864</v>
      </c>
      <c r="N89" s="60" t="s">
        <v>849</v>
      </c>
      <c r="O89" s="220"/>
      <c r="P89" s="229" t="s">
        <v>318</v>
      </c>
    </row>
    <row r="90" spans="1:16" ht="12.75">
      <c r="A90" s="53" t="s">
        <v>319</v>
      </c>
      <c r="B90" s="54">
        <v>16</v>
      </c>
      <c r="C90" s="55" t="s">
        <v>1497</v>
      </c>
      <c r="D90" s="51" t="s">
        <v>2513</v>
      </c>
      <c r="E90" s="56" t="s">
        <v>2412</v>
      </c>
      <c r="F90" s="56" t="s">
        <v>196</v>
      </c>
      <c r="G90" s="51" t="s">
        <v>1498</v>
      </c>
      <c r="H90" s="56" t="s">
        <v>1499</v>
      </c>
      <c r="I90" s="181" t="s">
        <v>3</v>
      </c>
      <c r="J90" s="51" t="s">
        <v>1464</v>
      </c>
      <c r="K90" s="56" t="s">
        <v>2513</v>
      </c>
      <c r="L90" s="181" t="s">
        <v>2438</v>
      </c>
      <c r="M90" s="51" t="s">
        <v>2073</v>
      </c>
      <c r="N90" s="56" t="s">
        <v>2074</v>
      </c>
      <c r="O90" s="219" t="s">
        <v>1129</v>
      </c>
      <c r="P90" s="231" t="s">
        <v>320</v>
      </c>
    </row>
    <row r="91" spans="1:16" ht="12.75">
      <c r="A91" s="57" t="s">
        <v>1102</v>
      </c>
      <c r="B91" s="58"/>
      <c r="C91" s="59" t="s">
        <v>1666</v>
      </c>
      <c r="D91" s="52" t="s">
        <v>167</v>
      </c>
      <c r="E91" s="60" t="s">
        <v>446</v>
      </c>
      <c r="F91" s="60"/>
      <c r="G91" s="52" t="s">
        <v>447</v>
      </c>
      <c r="H91" s="60" t="s">
        <v>448</v>
      </c>
      <c r="I91" s="183" t="s">
        <v>448</v>
      </c>
      <c r="J91" s="52" t="s">
        <v>449</v>
      </c>
      <c r="K91" s="60" t="s">
        <v>165</v>
      </c>
      <c r="L91" s="183" t="s">
        <v>978</v>
      </c>
      <c r="M91" s="52" t="s">
        <v>655</v>
      </c>
      <c r="N91" s="60" t="s">
        <v>865</v>
      </c>
      <c r="O91" s="220"/>
      <c r="P91" s="229" t="s">
        <v>321</v>
      </c>
    </row>
    <row r="92" spans="1:16" ht="12.75">
      <c r="A92" s="53" t="s">
        <v>322</v>
      </c>
      <c r="B92" s="54">
        <v>83</v>
      </c>
      <c r="C92" s="55" t="s">
        <v>2517</v>
      </c>
      <c r="D92" s="51" t="s">
        <v>2461</v>
      </c>
      <c r="E92" s="56" t="s">
        <v>1568</v>
      </c>
      <c r="F92" s="56" t="s">
        <v>196</v>
      </c>
      <c r="G92" s="51" t="s">
        <v>991</v>
      </c>
      <c r="H92" s="56" t="s">
        <v>992</v>
      </c>
      <c r="I92" s="181" t="s">
        <v>2</v>
      </c>
      <c r="J92" s="51" t="s">
        <v>459</v>
      </c>
      <c r="K92" s="56" t="s">
        <v>820</v>
      </c>
      <c r="L92" s="181" t="s">
        <v>2079</v>
      </c>
      <c r="M92" s="51" t="s">
        <v>2080</v>
      </c>
      <c r="N92" s="56" t="s">
        <v>2081</v>
      </c>
      <c r="O92" s="219"/>
      <c r="P92" s="231" t="s">
        <v>323</v>
      </c>
    </row>
    <row r="93" spans="1:16" ht="12.75">
      <c r="A93" s="57" t="s">
        <v>1100</v>
      </c>
      <c r="B93" s="58"/>
      <c r="C93" s="59" t="s">
        <v>1132</v>
      </c>
      <c r="D93" s="52" t="s">
        <v>1002</v>
      </c>
      <c r="E93" s="60" t="s">
        <v>460</v>
      </c>
      <c r="F93" s="60"/>
      <c r="G93" s="52" t="s">
        <v>461</v>
      </c>
      <c r="H93" s="60" t="s">
        <v>324</v>
      </c>
      <c r="I93" s="183" t="s">
        <v>462</v>
      </c>
      <c r="J93" s="52" t="s">
        <v>463</v>
      </c>
      <c r="K93" s="60" t="s">
        <v>2082</v>
      </c>
      <c r="L93" s="183" t="s">
        <v>149</v>
      </c>
      <c r="M93" s="52" t="s">
        <v>869</v>
      </c>
      <c r="N93" s="60" t="s">
        <v>870</v>
      </c>
      <c r="O93" s="220"/>
      <c r="P93" s="229" t="s">
        <v>325</v>
      </c>
    </row>
    <row r="94" spans="1:16" ht="12.75">
      <c r="A94" s="53" t="s">
        <v>326</v>
      </c>
      <c r="B94" s="54">
        <v>109</v>
      </c>
      <c r="C94" s="55" t="s">
        <v>1584</v>
      </c>
      <c r="D94" s="51" t="s">
        <v>1585</v>
      </c>
      <c r="E94" s="56" t="s">
        <v>2412</v>
      </c>
      <c r="F94" s="56" t="s">
        <v>196</v>
      </c>
      <c r="G94" s="51" t="s">
        <v>1005</v>
      </c>
      <c r="H94" s="56" t="s">
        <v>1006</v>
      </c>
      <c r="I94" s="181" t="s">
        <v>471</v>
      </c>
      <c r="J94" s="51" t="s">
        <v>472</v>
      </c>
      <c r="K94" s="56" t="s">
        <v>473</v>
      </c>
      <c r="L94" s="181" t="s">
        <v>2086</v>
      </c>
      <c r="M94" s="51" t="s">
        <v>2087</v>
      </c>
      <c r="N94" s="56" t="s">
        <v>2088</v>
      </c>
      <c r="O94" s="219"/>
      <c r="P94" s="231" t="s">
        <v>327</v>
      </c>
    </row>
    <row r="95" spans="1:16" ht="12.75">
      <c r="A95" s="57" t="s">
        <v>1099</v>
      </c>
      <c r="B95" s="58"/>
      <c r="C95" s="59" t="s">
        <v>1131</v>
      </c>
      <c r="D95" s="52" t="s">
        <v>1026</v>
      </c>
      <c r="E95" s="60" t="s">
        <v>474</v>
      </c>
      <c r="F95" s="60"/>
      <c r="G95" s="52" t="s">
        <v>180</v>
      </c>
      <c r="H95" s="60" t="s">
        <v>328</v>
      </c>
      <c r="I95" s="183" t="s">
        <v>475</v>
      </c>
      <c r="J95" s="52" t="s">
        <v>476</v>
      </c>
      <c r="K95" s="60" t="s">
        <v>2089</v>
      </c>
      <c r="L95" s="183" t="s">
        <v>655</v>
      </c>
      <c r="M95" s="52" t="s">
        <v>984</v>
      </c>
      <c r="N95" s="60" t="s">
        <v>871</v>
      </c>
      <c r="O95" s="220"/>
      <c r="P95" s="229" t="s">
        <v>329</v>
      </c>
    </row>
    <row r="96" spans="1:16" ht="12.75">
      <c r="A96" s="53" t="s">
        <v>330</v>
      </c>
      <c r="B96" s="54">
        <v>18</v>
      </c>
      <c r="C96" s="55" t="s">
        <v>1</v>
      </c>
      <c r="D96" s="51" t="s">
        <v>1460</v>
      </c>
      <c r="E96" s="56" t="s">
        <v>1461</v>
      </c>
      <c r="F96" s="56" t="s">
        <v>196</v>
      </c>
      <c r="G96" s="51" t="s">
        <v>1180</v>
      </c>
      <c r="H96" s="56" t="s">
        <v>22</v>
      </c>
      <c r="I96" s="181" t="s">
        <v>1186</v>
      </c>
      <c r="J96" s="51" t="s">
        <v>775</v>
      </c>
      <c r="K96" s="56" t="s">
        <v>776</v>
      </c>
      <c r="L96" s="181" t="s">
        <v>1216</v>
      </c>
      <c r="M96" s="51" t="s">
        <v>2067</v>
      </c>
      <c r="N96" s="56" t="s">
        <v>824</v>
      </c>
      <c r="O96" s="219" t="s">
        <v>1128</v>
      </c>
      <c r="P96" s="231" t="s">
        <v>331</v>
      </c>
    </row>
    <row r="97" spans="1:16" ht="12.75">
      <c r="A97" s="57" t="s">
        <v>1102</v>
      </c>
      <c r="B97" s="58"/>
      <c r="C97" s="59" t="s">
        <v>1725</v>
      </c>
      <c r="D97" s="52" t="s">
        <v>166</v>
      </c>
      <c r="E97" s="60" t="s">
        <v>167</v>
      </c>
      <c r="F97" s="60"/>
      <c r="G97" s="52" t="s">
        <v>168</v>
      </c>
      <c r="H97" s="60" t="s">
        <v>332</v>
      </c>
      <c r="I97" s="183" t="s">
        <v>169</v>
      </c>
      <c r="J97" s="52" t="s">
        <v>829</v>
      </c>
      <c r="K97" s="60" t="s">
        <v>972</v>
      </c>
      <c r="L97" s="183" t="s">
        <v>858</v>
      </c>
      <c r="M97" s="52" t="s">
        <v>164</v>
      </c>
      <c r="N97" s="60" t="s">
        <v>187</v>
      </c>
      <c r="O97" s="220"/>
      <c r="P97" s="228" t="s">
        <v>333</v>
      </c>
    </row>
    <row r="98" spans="1:16" ht="12.75">
      <c r="A98" s="53" t="s">
        <v>872</v>
      </c>
      <c r="B98" s="54">
        <v>71</v>
      </c>
      <c r="C98" s="55" t="s">
        <v>2524</v>
      </c>
      <c r="D98" s="51" t="s">
        <v>3</v>
      </c>
      <c r="E98" s="56" t="s">
        <v>1586</v>
      </c>
      <c r="F98" s="56" t="s">
        <v>196</v>
      </c>
      <c r="G98" s="51" t="s">
        <v>1009</v>
      </c>
      <c r="H98" s="56" t="s">
        <v>2409</v>
      </c>
      <c r="I98" s="181" t="s">
        <v>809</v>
      </c>
      <c r="J98" s="51" t="s">
        <v>810</v>
      </c>
      <c r="K98" s="56" t="s">
        <v>811</v>
      </c>
      <c r="L98" s="181" t="s">
        <v>2092</v>
      </c>
      <c r="M98" s="51" t="s">
        <v>2093</v>
      </c>
      <c r="N98" s="56" t="s">
        <v>2094</v>
      </c>
      <c r="O98" s="219"/>
      <c r="P98" s="231" t="s">
        <v>334</v>
      </c>
    </row>
    <row r="99" spans="1:16" ht="12.75">
      <c r="A99" s="57" t="s">
        <v>1104</v>
      </c>
      <c r="B99" s="58"/>
      <c r="C99" s="59" t="s">
        <v>1105</v>
      </c>
      <c r="D99" s="52" t="s">
        <v>489</v>
      </c>
      <c r="E99" s="60" t="s">
        <v>490</v>
      </c>
      <c r="F99" s="60"/>
      <c r="G99" s="52" t="s">
        <v>491</v>
      </c>
      <c r="H99" s="60" t="s">
        <v>491</v>
      </c>
      <c r="I99" s="183" t="s">
        <v>492</v>
      </c>
      <c r="J99" s="52" t="s">
        <v>458</v>
      </c>
      <c r="K99" s="60" t="s">
        <v>2095</v>
      </c>
      <c r="L99" s="183" t="s">
        <v>495</v>
      </c>
      <c r="M99" s="52" t="s">
        <v>983</v>
      </c>
      <c r="N99" s="60" t="s">
        <v>983</v>
      </c>
      <c r="O99" s="220"/>
      <c r="P99" s="229" t="s">
        <v>866</v>
      </c>
    </row>
    <row r="100" spans="1:16" ht="12.75">
      <c r="A100" s="53" t="s">
        <v>335</v>
      </c>
      <c r="B100" s="54">
        <v>91</v>
      </c>
      <c r="C100" s="55" t="s">
        <v>2537</v>
      </c>
      <c r="D100" s="51" t="s">
        <v>2413</v>
      </c>
      <c r="E100" s="56" t="s">
        <v>1577</v>
      </c>
      <c r="F100" s="56" t="s">
        <v>196</v>
      </c>
      <c r="G100" s="51" t="s">
        <v>1000</v>
      </c>
      <c r="H100" s="56" t="s">
        <v>1001</v>
      </c>
      <c r="I100" s="181" t="s">
        <v>801</v>
      </c>
      <c r="J100" s="51" t="s">
        <v>467</v>
      </c>
      <c r="K100" s="56" t="s">
        <v>468</v>
      </c>
      <c r="L100" s="181" t="s">
        <v>1192</v>
      </c>
      <c r="M100" s="51" t="s">
        <v>2083</v>
      </c>
      <c r="N100" s="56" t="s">
        <v>786</v>
      </c>
      <c r="O100" s="219" t="s">
        <v>1143</v>
      </c>
      <c r="P100" s="231" t="s">
        <v>336</v>
      </c>
    </row>
    <row r="101" spans="1:16" ht="12.75">
      <c r="A101" s="57" t="s">
        <v>1100</v>
      </c>
      <c r="B101" s="58"/>
      <c r="C101" s="59" t="s">
        <v>1103</v>
      </c>
      <c r="D101" s="52" t="s">
        <v>469</v>
      </c>
      <c r="E101" s="60" t="s">
        <v>1583</v>
      </c>
      <c r="F101" s="60"/>
      <c r="G101" s="52" t="s">
        <v>470</v>
      </c>
      <c r="H101" s="60" t="s">
        <v>337</v>
      </c>
      <c r="I101" s="183" t="s">
        <v>2484</v>
      </c>
      <c r="J101" s="52" t="s">
        <v>154</v>
      </c>
      <c r="K101" s="60" t="s">
        <v>2084</v>
      </c>
      <c r="L101" s="183" t="s">
        <v>2085</v>
      </c>
      <c r="M101" s="52" t="s">
        <v>155</v>
      </c>
      <c r="N101" s="60" t="s">
        <v>861</v>
      </c>
      <c r="O101" s="220"/>
      <c r="P101" s="229" t="s">
        <v>338</v>
      </c>
    </row>
    <row r="102" spans="1:16" ht="12.75">
      <c r="A102" s="53" t="s">
        <v>339</v>
      </c>
      <c r="B102" s="54">
        <v>80</v>
      </c>
      <c r="C102" s="55" t="s">
        <v>2536</v>
      </c>
      <c r="D102" s="51" t="s">
        <v>2503</v>
      </c>
      <c r="E102" s="56" t="s">
        <v>1575</v>
      </c>
      <c r="F102" s="56" t="s">
        <v>196</v>
      </c>
      <c r="G102" s="51" t="s">
        <v>1007</v>
      </c>
      <c r="H102" s="56" t="s">
        <v>1008</v>
      </c>
      <c r="I102" s="181" t="s">
        <v>1195</v>
      </c>
      <c r="J102" s="51" t="s">
        <v>485</v>
      </c>
      <c r="K102" s="56" t="s">
        <v>1202</v>
      </c>
      <c r="L102" s="181" t="s">
        <v>1195</v>
      </c>
      <c r="M102" s="51" t="s">
        <v>797</v>
      </c>
      <c r="N102" s="56" t="s">
        <v>468</v>
      </c>
      <c r="O102" s="219"/>
      <c r="P102" s="231" t="s">
        <v>340</v>
      </c>
    </row>
    <row r="103" spans="1:16" ht="12.75">
      <c r="A103" s="57" t="s">
        <v>1104</v>
      </c>
      <c r="B103" s="58"/>
      <c r="C103" s="59" t="s">
        <v>1139</v>
      </c>
      <c r="D103" s="52" t="s">
        <v>486</v>
      </c>
      <c r="E103" s="60" t="s">
        <v>487</v>
      </c>
      <c r="F103" s="60"/>
      <c r="G103" s="52" t="s">
        <v>1046</v>
      </c>
      <c r="H103" s="60" t="s">
        <v>341</v>
      </c>
      <c r="I103" s="183" t="s">
        <v>1004</v>
      </c>
      <c r="J103" s="52" t="s">
        <v>488</v>
      </c>
      <c r="K103" s="60" t="s">
        <v>2090</v>
      </c>
      <c r="L103" s="183" t="s">
        <v>2091</v>
      </c>
      <c r="M103" s="52" t="s">
        <v>142</v>
      </c>
      <c r="N103" s="60" t="s">
        <v>2166</v>
      </c>
      <c r="O103" s="220"/>
      <c r="P103" s="229" t="s">
        <v>342</v>
      </c>
    </row>
    <row r="104" spans="1:16" ht="12.75">
      <c r="A104" s="53" t="s">
        <v>343</v>
      </c>
      <c r="B104" s="54">
        <v>2</v>
      </c>
      <c r="C104" s="55" t="s">
        <v>2535</v>
      </c>
      <c r="D104" s="51" t="s">
        <v>1192</v>
      </c>
      <c r="E104" s="56" t="s">
        <v>1507</v>
      </c>
      <c r="F104" s="56" t="s">
        <v>196</v>
      </c>
      <c r="G104" s="51" t="s">
        <v>1193</v>
      </c>
      <c r="H104" s="56" t="s">
        <v>1508</v>
      </c>
      <c r="I104" s="181" t="s">
        <v>814</v>
      </c>
      <c r="J104" s="51" t="s">
        <v>1564</v>
      </c>
      <c r="K104" s="56" t="s">
        <v>815</v>
      </c>
      <c r="L104" s="181" t="s">
        <v>2097</v>
      </c>
      <c r="M104" s="51" t="s">
        <v>2098</v>
      </c>
      <c r="N104" s="56" t="s">
        <v>2079</v>
      </c>
      <c r="O104" s="219" t="s">
        <v>1127</v>
      </c>
      <c r="P104" s="231" t="s">
        <v>344</v>
      </c>
    </row>
    <row r="105" spans="1:16" ht="12.75">
      <c r="A105" s="57" t="s">
        <v>1108</v>
      </c>
      <c r="B105" s="58"/>
      <c r="C105" s="59" t="s">
        <v>1666</v>
      </c>
      <c r="D105" s="52" t="s">
        <v>493</v>
      </c>
      <c r="E105" s="60" t="s">
        <v>494</v>
      </c>
      <c r="F105" s="60"/>
      <c r="G105" s="52" t="s">
        <v>1580</v>
      </c>
      <c r="H105" s="60" t="s">
        <v>1562</v>
      </c>
      <c r="I105" s="183" t="s">
        <v>1218</v>
      </c>
      <c r="J105" s="52" t="s">
        <v>1574</v>
      </c>
      <c r="K105" s="60" t="s">
        <v>983</v>
      </c>
      <c r="L105" s="183" t="s">
        <v>639</v>
      </c>
      <c r="M105" s="52" t="s">
        <v>877</v>
      </c>
      <c r="N105" s="60" t="s">
        <v>2045</v>
      </c>
      <c r="O105" s="220"/>
      <c r="P105" s="232" t="s">
        <v>345</v>
      </c>
    </row>
    <row r="106" spans="1:16" ht="12.75">
      <c r="A106" s="53" t="s">
        <v>346</v>
      </c>
      <c r="B106" s="54">
        <v>61</v>
      </c>
      <c r="C106" s="55" t="s">
        <v>1496</v>
      </c>
      <c r="D106" s="51" t="s">
        <v>7</v>
      </c>
      <c r="E106" s="56" t="s">
        <v>1492</v>
      </c>
      <c r="F106" s="56" t="s">
        <v>196</v>
      </c>
      <c r="G106" s="51" t="s">
        <v>1179</v>
      </c>
      <c r="H106" s="56" t="s">
        <v>1191</v>
      </c>
      <c r="I106" s="181" t="s">
        <v>807</v>
      </c>
      <c r="J106" s="51" t="s">
        <v>1576</v>
      </c>
      <c r="K106" s="56" t="s">
        <v>808</v>
      </c>
      <c r="L106" s="181" t="s">
        <v>1041</v>
      </c>
      <c r="M106" s="51" t="s">
        <v>1495</v>
      </c>
      <c r="N106" s="56" t="s">
        <v>2099</v>
      </c>
      <c r="O106" s="219"/>
      <c r="P106" s="231" t="s">
        <v>347</v>
      </c>
    </row>
    <row r="107" spans="1:16" ht="12.75">
      <c r="A107" s="57" t="s">
        <v>1107</v>
      </c>
      <c r="B107" s="58"/>
      <c r="C107" s="59" t="s">
        <v>1137</v>
      </c>
      <c r="D107" s="52" t="s">
        <v>789</v>
      </c>
      <c r="E107" s="60" t="s">
        <v>172</v>
      </c>
      <c r="F107" s="60"/>
      <c r="G107" s="52" t="s">
        <v>483</v>
      </c>
      <c r="H107" s="60" t="s">
        <v>527</v>
      </c>
      <c r="I107" s="183" t="s">
        <v>484</v>
      </c>
      <c r="J107" s="52" t="s">
        <v>1198</v>
      </c>
      <c r="K107" s="60" t="s">
        <v>440</v>
      </c>
      <c r="L107" s="183" t="s">
        <v>873</v>
      </c>
      <c r="M107" s="52" t="s">
        <v>874</v>
      </c>
      <c r="N107" s="60" t="s">
        <v>875</v>
      </c>
      <c r="O107" s="220"/>
      <c r="P107" s="229" t="s">
        <v>348</v>
      </c>
    </row>
    <row r="108" spans="1:16" ht="12.75">
      <c r="A108" s="53" t="s">
        <v>349</v>
      </c>
      <c r="B108" s="54">
        <v>121</v>
      </c>
      <c r="C108" s="55" t="s">
        <v>1572</v>
      </c>
      <c r="D108" s="51" t="s">
        <v>1180</v>
      </c>
      <c r="E108" s="56" t="s">
        <v>1573</v>
      </c>
      <c r="F108" s="56" t="s">
        <v>196</v>
      </c>
      <c r="G108" s="51" t="s">
        <v>1516</v>
      </c>
      <c r="H108" s="56" t="s">
        <v>2498</v>
      </c>
      <c r="I108" s="181" t="s">
        <v>195</v>
      </c>
      <c r="J108" s="51" t="s">
        <v>438</v>
      </c>
      <c r="K108" s="56" t="s">
        <v>140</v>
      </c>
      <c r="L108" s="181" t="s">
        <v>452</v>
      </c>
      <c r="M108" s="51" t="s">
        <v>876</v>
      </c>
      <c r="N108" s="56" t="s">
        <v>152</v>
      </c>
      <c r="O108" s="219" t="s">
        <v>843</v>
      </c>
      <c r="P108" s="231" t="s">
        <v>350</v>
      </c>
    </row>
    <row r="109" spans="1:16" ht="12.75">
      <c r="A109" s="57" t="s">
        <v>1086</v>
      </c>
      <c r="B109" s="58"/>
      <c r="C109" s="59" t="s">
        <v>1733</v>
      </c>
      <c r="D109" s="52" t="s">
        <v>34</v>
      </c>
      <c r="E109" s="60" t="s">
        <v>439</v>
      </c>
      <c r="F109" s="60"/>
      <c r="G109" s="52" t="s">
        <v>780</v>
      </c>
      <c r="H109" s="60" t="s">
        <v>114</v>
      </c>
      <c r="I109" s="183" t="s">
        <v>1176</v>
      </c>
      <c r="J109" s="52" t="s">
        <v>142</v>
      </c>
      <c r="K109" s="60" t="s">
        <v>2171</v>
      </c>
      <c r="L109" s="183" t="s">
        <v>483</v>
      </c>
      <c r="M109" s="52" t="s">
        <v>2466</v>
      </c>
      <c r="N109" s="60" t="s">
        <v>1176</v>
      </c>
      <c r="O109" s="220"/>
      <c r="P109" s="229" t="s">
        <v>351</v>
      </c>
    </row>
    <row r="110" spans="1:16" ht="12.75">
      <c r="A110" s="53" t="s">
        <v>2102</v>
      </c>
      <c r="B110" s="54">
        <v>104</v>
      </c>
      <c r="C110" s="55" t="s">
        <v>1589</v>
      </c>
      <c r="D110" s="51" t="s">
        <v>8</v>
      </c>
      <c r="E110" s="56" t="s">
        <v>1430</v>
      </c>
      <c r="F110" s="56" t="s">
        <v>196</v>
      </c>
      <c r="G110" s="51" t="s">
        <v>1018</v>
      </c>
      <c r="H110" s="56" t="s">
        <v>2456</v>
      </c>
      <c r="I110" s="181" t="s">
        <v>500</v>
      </c>
      <c r="J110" s="51" t="s">
        <v>501</v>
      </c>
      <c r="K110" s="56" t="s">
        <v>1624</v>
      </c>
      <c r="L110" s="181" t="s">
        <v>781</v>
      </c>
      <c r="M110" s="51" t="s">
        <v>2103</v>
      </c>
      <c r="N110" s="56" t="s">
        <v>1027</v>
      </c>
      <c r="O110" s="219" t="s">
        <v>1127</v>
      </c>
      <c r="P110" s="231" t="s">
        <v>352</v>
      </c>
    </row>
    <row r="111" spans="1:16" ht="12.75">
      <c r="A111" s="57" t="s">
        <v>1100</v>
      </c>
      <c r="B111" s="58"/>
      <c r="C111" s="59" t="s">
        <v>1171</v>
      </c>
      <c r="D111" s="52" t="s">
        <v>502</v>
      </c>
      <c r="E111" s="60" t="s">
        <v>503</v>
      </c>
      <c r="F111" s="60"/>
      <c r="G111" s="52" t="s">
        <v>504</v>
      </c>
      <c r="H111" s="60" t="s">
        <v>353</v>
      </c>
      <c r="I111" s="183" t="s">
        <v>505</v>
      </c>
      <c r="J111" s="52" t="s">
        <v>506</v>
      </c>
      <c r="K111" s="60" t="s">
        <v>451</v>
      </c>
      <c r="L111" s="183" t="s">
        <v>657</v>
      </c>
      <c r="M111" s="52" t="s">
        <v>878</v>
      </c>
      <c r="N111" s="60" t="s">
        <v>879</v>
      </c>
      <c r="O111" s="220"/>
      <c r="P111" s="229" t="s">
        <v>354</v>
      </c>
    </row>
    <row r="112" spans="1:16" ht="12.75">
      <c r="A112" s="53" t="s">
        <v>880</v>
      </c>
      <c r="B112" s="54">
        <v>85</v>
      </c>
      <c r="C112" s="55" t="s">
        <v>1588</v>
      </c>
      <c r="D112" s="51" t="s">
        <v>1585</v>
      </c>
      <c r="E112" s="56" t="s">
        <v>1545</v>
      </c>
      <c r="F112" s="56" t="s">
        <v>196</v>
      </c>
      <c r="G112" s="51" t="s">
        <v>1013</v>
      </c>
      <c r="H112" s="56" t="s">
        <v>1014</v>
      </c>
      <c r="I112" s="181" t="s">
        <v>512</v>
      </c>
      <c r="J112" s="51" t="s">
        <v>513</v>
      </c>
      <c r="K112" s="56" t="s">
        <v>473</v>
      </c>
      <c r="L112" s="181" t="s">
        <v>1007</v>
      </c>
      <c r="M112" s="51" t="s">
        <v>2101</v>
      </c>
      <c r="N112" s="56" t="s">
        <v>776</v>
      </c>
      <c r="O112" s="219" t="s">
        <v>1129</v>
      </c>
      <c r="P112" s="231" t="s">
        <v>355</v>
      </c>
    </row>
    <row r="113" spans="1:16" ht="12.75">
      <c r="A113" s="57" t="s">
        <v>1099</v>
      </c>
      <c r="B113" s="58"/>
      <c r="C113" s="59" t="s">
        <v>1666</v>
      </c>
      <c r="D113" s="52" t="s">
        <v>1026</v>
      </c>
      <c r="E113" s="60" t="s">
        <v>514</v>
      </c>
      <c r="F113" s="60"/>
      <c r="G113" s="52" t="s">
        <v>1017</v>
      </c>
      <c r="H113" s="60" t="s">
        <v>356</v>
      </c>
      <c r="I113" s="183" t="s">
        <v>515</v>
      </c>
      <c r="J113" s="52" t="s">
        <v>516</v>
      </c>
      <c r="K113" s="60" t="s">
        <v>2089</v>
      </c>
      <c r="L113" s="183" t="s">
        <v>987</v>
      </c>
      <c r="M113" s="52" t="s">
        <v>636</v>
      </c>
      <c r="N113" s="60" t="s">
        <v>477</v>
      </c>
      <c r="O113" s="220"/>
      <c r="P113" s="229" t="s">
        <v>357</v>
      </c>
    </row>
    <row r="114" spans="1:16" ht="12.75">
      <c r="A114" s="53" t="s">
        <v>358</v>
      </c>
      <c r="B114" s="54">
        <v>112</v>
      </c>
      <c r="C114" s="55" t="s">
        <v>1601</v>
      </c>
      <c r="D114" s="51" t="s">
        <v>2442</v>
      </c>
      <c r="E114" s="56" t="s">
        <v>1602</v>
      </c>
      <c r="F114" s="56" t="s">
        <v>196</v>
      </c>
      <c r="G114" s="51" t="s">
        <v>1025</v>
      </c>
      <c r="H114" s="56" t="s">
        <v>2464</v>
      </c>
      <c r="I114" s="181" t="s">
        <v>517</v>
      </c>
      <c r="J114" s="51" t="s">
        <v>518</v>
      </c>
      <c r="K114" s="56" t="s">
        <v>519</v>
      </c>
      <c r="L114" s="181" t="s">
        <v>2115</v>
      </c>
      <c r="M114" s="51" t="s">
        <v>1482</v>
      </c>
      <c r="N114" s="56" t="s">
        <v>2116</v>
      </c>
      <c r="O114" s="219"/>
      <c r="P114" s="231" t="s">
        <v>359</v>
      </c>
    </row>
    <row r="115" spans="1:16" ht="12.75">
      <c r="A115" s="57" t="s">
        <v>1099</v>
      </c>
      <c r="B115" s="58"/>
      <c r="C115" s="59" t="s">
        <v>1666</v>
      </c>
      <c r="D115" s="52" t="s">
        <v>520</v>
      </c>
      <c r="E115" s="60" t="s">
        <v>521</v>
      </c>
      <c r="F115" s="60"/>
      <c r="G115" s="52" t="s">
        <v>522</v>
      </c>
      <c r="H115" s="60" t="s">
        <v>1026</v>
      </c>
      <c r="I115" s="183" t="s">
        <v>523</v>
      </c>
      <c r="J115" s="52" t="s">
        <v>524</v>
      </c>
      <c r="K115" s="60" t="s">
        <v>2117</v>
      </c>
      <c r="L115" s="183" t="s">
        <v>180</v>
      </c>
      <c r="M115" s="52" t="s">
        <v>883</v>
      </c>
      <c r="N115" s="60" t="s">
        <v>884</v>
      </c>
      <c r="O115" s="220"/>
      <c r="P115" s="229" t="s">
        <v>360</v>
      </c>
    </row>
    <row r="116" spans="1:16" ht="12.75">
      <c r="A116" s="53" t="s">
        <v>361</v>
      </c>
      <c r="B116" s="54">
        <v>11</v>
      </c>
      <c r="C116" s="55" t="s">
        <v>53</v>
      </c>
      <c r="D116" s="51" t="s">
        <v>12</v>
      </c>
      <c r="E116" s="56" t="s">
        <v>2460</v>
      </c>
      <c r="F116" s="56" t="s">
        <v>196</v>
      </c>
      <c r="G116" s="51" t="s">
        <v>1513</v>
      </c>
      <c r="H116" s="56" t="s">
        <v>2441</v>
      </c>
      <c r="I116" s="181" t="s">
        <v>819</v>
      </c>
      <c r="J116" s="51" t="s">
        <v>1576</v>
      </c>
      <c r="K116" s="56" t="s">
        <v>820</v>
      </c>
      <c r="L116" s="181" t="s">
        <v>2107</v>
      </c>
      <c r="M116" s="51" t="s">
        <v>2108</v>
      </c>
      <c r="N116" s="56" t="s">
        <v>616</v>
      </c>
      <c r="O116" s="219"/>
      <c r="P116" s="231" t="s">
        <v>362</v>
      </c>
    </row>
    <row r="117" spans="1:16" ht="12.75">
      <c r="A117" s="57" t="s">
        <v>1108</v>
      </c>
      <c r="B117" s="58"/>
      <c r="C117" s="59" t="s">
        <v>1666</v>
      </c>
      <c r="D117" s="52" t="s">
        <v>525</v>
      </c>
      <c r="E117" s="60" t="s">
        <v>498</v>
      </c>
      <c r="F117" s="60"/>
      <c r="G117" s="52" t="s">
        <v>526</v>
      </c>
      <c r="H117" s="60" t="s">
        <v>999</v>
      </c>
      <c r="I117" s="183" t="s">
        <v>527</v>
      </c>
      <c r="J117" s="52" t="s">
        <v>1562</v>
      </c>
      <c r="K117" s="60" t="s">
        <v>2109</v>
      </c>
      <c r="L117" s="183" t="s">
        <v>881</v>
      </c>
      <c r="M117" s="52" t="s">
        <v>2109</v>
      </c>
      <c r="N117" s="60" t="s">
        <v>882</v>
      </c>
      <c r="O117" s="220"/>
      <c r="P117" s="229" t="s">
        <v>363</v>
      </c>
    </row>
    <row r="118" spans="1:16" ht="12.75">
      <c r="A118" s="53" t="s">
        <v>885</v>
      </c>
      <c r="B118" s="54">
        <v>1</v>
      </c>
      <c r="C118" s="55" t="s">
        <v>2538</v>
      </c>
      <c r="D118" s="51" t="s">
        <v>1515</v>
      </c>
      <c r="E118" s="56" t="s">
        <v>1516</v>
      </c>
      <c r="F118" s="56" t="s">
        <v>196</v>
      </c>
      <c r="G118" s="51" t="s">
        <v>1216</v>
      </c>
      <c r="H118" s="56" t="s">
        <v>1191</v>
      </c>
      <c r="I118" s="181" t="s">
        <v>1608</v>
      </c>
      <c r="J118" s="51" t="s">
        <v>821</v>
      </c>
      <c r="K118" s="56" t="s">
        <v>815</v>
      </c>
      <c r="L118" s="181" t="s">
        <v>2111</v>
      </c>
      <c r="M118" s="51" t="s">
        <v>2112</v>
      </c>
      <c r="N118" s="56" t="s">
        <v>2113</v>
      </c>
      <c r="O118" s="219" t="s">
        <v>1127</v>
      </c>
      <c r="P118" s="231" t="s">
        <v>364</v>
      </c>
    </row>
    <row r="119" spans="1:16" ht="12.75">
      <c r="A119" s="57" t="s">
        <v>1108</v>
      </c>
      <c r="B119" s="58"/>
      <c r="C119" s="59" t="s">
        <v>1661</v>
      </c>
      <c r="D119" s="52" t="s">
        <v>528</v>
      </c>
      <c r="E119" s="60" t="s">
        <v>529</v>
      </c>
      <c r="F119" s="60"/>
      <c r="G119" s="52" t="s">
        <v>1511</v>
      </c>
      <c r="H119" s="60" t="s">
        <v>527</v>
      </c>
      <c r="I119" s="183" t="s">
        <v>999</v>
      </c>
      <c r="J119" s="52" t="s">
        <v>484</v>
      </c>
      <c r="K119" s="60" t="s">
        <v>983</v>
      </c>
      <c r="L119" s="183" t="s">
        <v>172</v>
      </c>
      <c r="M119" s="52" t="s">
        <v>799</v>
      </c>
      <c r="N119" s="60" t="s">
        <v>2110</v>
      </c>
      <c r="O119" s="220"/>
      <c r="P119" s="229" t="s">
        <v>365</v>
      </c>
    </row>
    <row r="120" spans="1:16" ht="12.75">
      <c r="A120" s="53" t="s">
        <v>886</v>
      </c>
      <c r="B120" s="54">
        <v>100</v>
      </c>
      <c r="C120" s="55" t="s">
        <v>1587</v>
      </c>
      <c r="D120" s="51" t="s">
        <v>1186</v>
      </c>
      <c r="E120" s="56" t="s">
        <v>1442</v>
      </c>
      <c r="F120" s="56" t="s">
        <v>196</v>
      </c>
      <c r="G120" s="51" t="s">
        <v>1016</v>
      </c>
      <c r="H120" s="56" t="s">
        <v>40</v>
      </c>
      <c r="I120" s="181" t="s">
        <v>1221</v>
      </c>
      <c r="J120" s="51" t="s">
        <v>507</v>
      </c>
      <c r="K120" s="56" t="s">
        <v>1035</v>
      </c>
      <c r="L120" s="181" t="s">
        <v>2104</v>
      </c>
      <c r="M120" s="51" t="s">
        <v>2080</v>
      </c>
      <c r="N120" s="56" t="s">
        <v>2105</v>
      </c>
      <c r="O120" s="219" t="s">
        <v>1208</v>
      </c>
      <c r="P120" s="231" t="s">
        <v>1992</v>
      </c>
    </row>
    <row r="121" spans="1:16" ht="12.75">
      <c r="A121" s="57" t="s">
        <v>1099</v>
      </c>
      <c r="B121" s="58"/>
      <c r="C121" s="59" t="s">
        <v>1725</v>
      </c>
      <c r="D121" s="52" t="s">
        <v>508</v>
      </c>
      <c r="E121" s="60" t="s">
        <v>509</v>
      </c>
      <c r="F121" s="60"/>
      <c r="G121" s="52" t="s">
        <v>510</v>
      </c>
      <c r="H121" s="60" t="s">
        <v>366</v>
      </c>
      <c r="I121" s="183" t="s">
        <v>511</v>
      </c>
      <c r="J121" s="52" t="s">
        <v>511</v>
      </c>
      <c r="K121" s="60" t="s">
        <v>2106</v>
      </c>
      <c r="L121" s="183" t="s">
        <v>163</v>
      </c>
      <c r="M121" s="52" t="s">
        <v>887</v>
      </c>
      <c r="N121" s="60" t="s">
        <v>658</v>
      </c>
      <c r="O121" s="220"/>
      <c r="P121" s="229" t="s">
        <v>367</v>
      </c>
    </row>
    <row r="122" spans="1:16" ht="12.75">
      <c r="A122" s="53" t="s">
        <v>368</v>
      </c>
      <c r="B122" s="54">
        <v>124</v>
      </c>
      <c r="C122" s="55" t="s">
        <v>1593</v>
      </c>
      <c r="D122" s="51" t="s">
        <v>2</v>
      </c>
      <c r="E122" s="56" t="s">
        <v>2393</v>
      </c>
      <c r="F122" s="56" t="s">
        <v>196</v>
      </c>
      <c r="G122" s="51" t="s">
        <v>1023</v>
      </c>
      <c r="H122" s="56" t="s">
        <v>1024</v>
      </c>
      <c r="I122" s="181" t="s">
        <v>536</v>
      </c>
      <c r="J122" s="51" t="s">
        <v>537</v>
      </c>
      <c r="K122" s="56" t="s">
        <v>2125</v>
      </c>
      <c r="L122" s="181" t="s">
        <v>740</v>
      </c>
      <c r="M122" s="51" t="s">
        <v>2126</v>
      </c>
      <c r="N122" s="56" t="s">
        <v>2442</v>
      </c>
      <c r="O122" s="219"/>
      <c r="P122" s="231" t="s">
        <v>369</v>
      </c>
    </row>
    <row r="123" spans="1:16" ht="12.75">
      <c r="A123" s="57" t="s">
        <v>1086</v>
      </c>
      <c r="B123" s="58"/>
      <c r="C123" s="59" t="s">
        <v>1109</v>
      </c>
      <c r="D123" s="52" t="s">
        <v>538</v>
      </c>
      <c r="E123" s="60" t="s">
        <v>539</v>
      </c>
      <c r="F123" s="60"/>
      <c r="G123" s="52" t="s">
        <v>1220</v>
      </c>
      <c r="H123" s="60" t="s">
        <v>540</v>
      </c>
      <c r="I123" s="183" t="s">
        <v>541</v>
      </c>
      <c r="J123" s="52" t="s">
        <v>542</v>
      </c>
      <c r="K123" s="60" t="s">
        <v>526</v>
      </c>
      <c r="L123" s="183" t="s">
        <v>960</v>
      </c>
      <c r="M123" s="52" t="s">
        <v>890</v>
      </c>
      <c r="N123" s="60" t="s">
        <v>2114</v>
      </c>
      <c r="O123" s="220"/>
      <c r="P123" s="229" t="s">
        <v>370</v>
      </c>
    </row>
    <row r="124" spans="1:16" ht="12.75">
      <c r="A124" s="53" t="s">
        <v>371</v>
      </c>
      <c r="B124" s="54">
        <v>76</v>
      </c>
      <c r="C124" s="55" t="s">
        <v>1590</v>
      </c>
      <c r="D124" s="51" t="s">
        <v>10</v>
      </c>
      <c r="E124" s="56" t="s">
        <v>1591</v>
      </c>
      <c r="F124" s="56" t="s">
        <v>196</v>
      </c>
      <c r="G124" s="51" t="s">
        <v>1012</v>
      </c>
      <c r="H124" s="56" t="s">
        <v>2452</v>
      </c>
      <c r="I124" s="181" t="s">
        <v>817</v>
      </c>
      <c r="J124" s="51" t="s">
        <v>810</v>
      </c>
      <c r="K124" s="56" t="s">
        <v>818</v>
      </c>
      <c r="L124" s="181" t="s">
        <v>1619</v>
      </c>
      <c r="M124" s="51" t="s">
        <v>2122</v>
      </c>
      <c r="N124" s="56" t="s">
        <v>2123</v>
      </c>
      <c r="O124" s="219" t="s">
        <v>1128</v>
      </c>
      <c r="P124" s="231" t="s">
        <v>372</v>
      </c>
    </row>
    <row r="125" spans="1:16" ht="12.75">
      <c r="A125" s="57" t="s">
        <v>1106</v>
      </c>
      <c r="B125" s="58"/>
      <c r="C125" s="59" t="s">
        <v>1887</v>
      </c>
      <c r="D125" s="52" t="s">
        <v>496</v>
      </c>
      <c r="E125" s="60" t="s">
        <v>497</v>
      </c>
      <c r="F125" s="60"/>
      <c r="G125" s="52" t="s">
        <v>1150</v>
      </c>
      <c r="H125" s="60" t="s">
        <v>440</v>
      </c>
      <c r="I125" s="183" t="s">
        <v>499</v>
      </c>
      <c r="J125" s="52" t="s">
        <v>458</v>
      </c>
      <c r="K125" s="60" t="s">
        <v>999</v>
      </c>
      <c r="L125" s="183" t="s">
        <v>1574</v>
      </c>
      <c r="M125" s="52" t="s">
        <v>499</v>
      </c>
      <c r="N125" s="60" t="s">
        <v>891</v>
      </c>
      <c r="O125" s="220"/>
      <c r="P125" s="229" t="s">
        <v>373</v>
      </c>
    </row>
    <row r="126" spans="1:16" ht="12.75">
      <c r="A126" s="53" t="s">
        <v>374</v>
      </c>
      <c r="B126" s="54">
        <v>84</v>
      </c>
      <c r="C126" s="55" t="s">
        <v>27</v>
      </c>
      <c r="D126" s="51" t="s">
        <v>1608</v>
      </c>
      <c r="E126" s="56" t="s">
        <v>2405</v>
      </c>
      <c r="F126" s="56" t="s">
        <v>196</v>
      </c>
      <c r="G126" s="51" t="s">
        <v>1019</v>
      </c>
      <c r="H126" s="56" t="s">
        <v>375</v>
      </c>
      <c r="I126" s="181" t="s">
        <v>530</v>
      </c>
      <c r="J126" s="51" t="s">
        <v>531</v>
      </c>
      <c r="K126" s="56" t="s">
        <v>532</v>
      </c>
      <c r="L126" s="181" t="s">
        <v>1518</v>
      </c>
      <c r="M126" s="51" t="s">
        <v>2118</v>
      </c>
      <c r="N126" s="56" t="s">
        <v>2119</v>
      </c>
      <c r="O126" s="219"/>
      <c r="P126" s="231" t="s">
        <v>376</v>
      </c>
    </row>
    <row r="127" spans="1:16" ht="12.75">
      <c r="A127" s="57" t="s">
        <v>1107</v>
      </c>
      <c r="B127" s="58"/>
      <c r="C127" s="59" t="s">
        <v>1906</v>
      </c>
      <c r="D127" s="52" t="s">
        <v>533</v>
      </c>
      <c r="E127" s="60" t="s">
        <v>1520</v>
      </c>
      <c r="F127" s="60"/>
      <c r="G127" s="52" t="s">
        <v>534</v>
      </c>
      <c r="H127" s="60" t="s">
        <v>1162</v>
      </c>
      <c r="I127" s="183" t="s">
        <v>535</v>
      </c>
      <c r="J127" s="52" t="s">
        <v>961</v>
      </c>
      <c r="K127" s="60" t="s">
        <v>2120</v>
      </c>
      <c r="L127" s="183" t="s">
        <v>888</v>
      </c>
      <c r="M127" s="52" t="s">
        <v>889</v>
      </c>
      <c r="N127" s="60" t="s">
        <v>447</v>
      </c>
      <c r="O127" s="220"/>
      <c r="P127" s="229" t="s">
        <v>377</v>
      </c>
    </row>
    <row r="128" spans="1:16" ht="12.75">
      <c r="A128" s="53" t="s">
        <v>892</v>
      </c>
      <c r="B128" s="54">
        <v>88</v>
      </c>
      <c r="C128" s="55" t="s">
        <v>1598</v>
      </c>
      <c r="D128" s="51" t="s">
        <v>1599</v>
      </c>
      <c r="E128" s="56" t="s">
        <v>1600</v>
      </c>
      <c r="F128" s="56" t="s">
        <v>196</v>
      </c>
      <c r="G128" s="51" t="s">
        <v>1020</v>
      </c>
      <c r="H128" s="56" t="s">
        <v>2461</v>
      </c>
      <c r="I128" s="181" t="s">
        <v>1519</v>
      </c>
      <c r="J128" s="51" t="s">
        <v>549</v>
      </c>
      <c r="K128" s="56" t="s">
        <v>550</v>
      </c>
      <c r="L128" s="181" t="s">
        <v>1616</v>
      </c>
      <c r="M128" s="51" t="s">
        <v>2130</v>
      </c>
      <c r="N128" s="56" t="s">
        <v>2131</v>
      </c>
      <c r="O128" s="219"/>
      <c r="P128" s="231" t="s">
        <v>378</v>
      </c>
    </row>
    <row r="129" spans="1:16" ht="12.75">
      <c r="A129" s="57" t="s">
        <v>1107</v>
      </c>
      <c r="B129" s="58"/>
      <c r="C129" s="59" t="s">
        <v>1141</v>
      </c>
      <c r="D129" s="52" t="s">
        <v>1597</v>
      </c>
      <c r="E129" s="60" t="s">
        <v>1607</v>
      </c>
      <c r="F129" s="60"/>
      <c r="G129" s="52" t="s">
        <v>551</v>
      </c>
      <c r="H129" s="60" t="s">
        <v>1022</v>
      </c>
      <c r="I129" s="183" t="s">
        <v>552</v>
      </c>
      <c r="J129" s="52" t="s">
        <v>553</v>
      </c>
      <c r="K129" s="60" t="s">
        <v>2132</v>
      </c>
      <c r="L129" s="183" t="s">
        <v>893</v>
      </c>
      <c r="M129" s="52" t="s">
        <v>894</v>
      </c>
      <c r="N129" s="60" t="s">
        <v>894</v>
      </c>
      <c r="O129" s="220"/>
      <c r="P129" s="229" t="s">
        <v>379</v>
      </c>
    </row>
    <row r="130" spans="1:16" ht="12.75">
      <c r="A130" s="53" t="s">
        <v>895</v>
      </c>
      <c r="B130" s="54">
        <v>81</v>
      </c>
      <c r="C130" s="55" t="s">
        <v>2539</v>
      </c>
      <c r="D130" s="51" t="s">
        <v>1201</v>
      </c>
      <c r="E130" s="56" t="s">
        <v>2394</v>
      </c>
      <c r="F130" s="56" t="s">
        <v>196</v>
      </c>
      <c r="G130" s="51" t="s">
        <v>1029</v>
      </c>
      <c r="H130" s="56" t="s">
        <v>1498</v>
      </c>
      <c r="I130" s="181" t="s">
        <v>558</v>
      </c>
      <c r="J130" s="51" t="s">
        <v>559</v>
      </c>
      <c r="K130" s="56" t="s">
        <v>560</v>
      </c>
      <c r="L130" s="181" t="s">
        <v>2127</v>
      </c>
      <c r="M130" s="51" t="s">
        <v>1576</v>
      </c>
      <c r="N130" s="56" t="s">
        <v>818</v>
      </c>
      <c r="O130" s="219" t="s">
        <v>1128</v>
      </c>
      <c r="P130" s="231" t="s">
        <v>380</v>
      </c>
    </row>
    <row r="131" spans="1:16" ht="12.75">
      <c r="A131" s="57" t="s">
        <v>1107</v>
      </c>
      <c r="B131" s="58"/>
      <c r="C131" s="59" t="s">
        <v>1898</v>
      </c>
      <c r="D131" s="52" t="s">
        <v>1523</v>
      </c>
      <c r="E131" s="60" t="s">
        <v>1219</v>
      </c>
      <c r="F131" s="60"/>
      <c r="G131" s="52" t="s">
        <v>561</v>
      </c>
      <c r="H131" s="60" t="s">
        <v>562</v>
      </c>
      <c r="I131" s="183" t="s">
        <v>563</v>
      </c>
      <c r="J131" s="52" t="s">
        <v>535</v>
      </c>
      <c r="K131" s="60" t="s">
        <v>2128</v>
      </c>
      <c r="L131" s="183" t="s">
        <v>2121</v>
      </c>
      <c r="M131" s="52" t="s">
        <v>896</v>
      </c>
      <c r="N131" s="60" t="s">
        <v>896</v>
      </c>
      <c r="O131" s="220"/>
      <c r="P131" s="229" t="s">
        <v>381</v>
      </c>
    </row>
    <row r="132" spans="1:16" ht="12.75">
      <c r="A132" s="53" t="s">
        <v>897</v>
      </c>
      <c r="B132" s="54">
        <v>86</v>
      </c>
      <c r="C132" s="55" t="s">
        <v>24</v>
      </c>
      <c r="D132" s="51" t="s">
        <v>1610</v>
      </c>
      <c r="E132" s="56" t="s">
        <v>1611</v>
      </c>
      <c r="F132" s="56" t="s">
        <v>196</v>
      </c>
      <c r="G132" s="51" t="s">
        <v>1032</v>
      </c>
      <c r="H132" s="56" t="s">
        <v>2458</v>
      </c>
      <c r="I132" s="181" t="s">
        <v>564</v>
      </c>
      <c r="J132" s="51" t="s">
        <v>565</v>
      </c>
      <c r="K132" s="56" t="s">
        <v>566</v>
      </c>
      <c r="L132" s="181" t="s">
        <v>2133</v>
      </c>
      <c r="M132" s="51" t="s">
        <v>2134</v>
      </c>
      <c r="N132" s="56" t="s">
        <v>2135</v>
      </c>
      <c r="O132" s="219" t="s">
        <v>1128</v>
      </c>
      <c r="P132" s="231" t="s">
        <v>382</v>
      </c>
    </row>
    <row r="133" spans="1:16" ht="12.75">
      <c r="A133" s="57" t="s">
        <v>1107</v>
      </c>
      <c r="B133" s="58"/>
      <c r="C133" s="59" t="s">
        <v>1139</v>
      </c>
      <c r="D133" s="52" t="s">
        <v>1527</v>
      </c>
      <c r="E133" s="60" t="s">
        <v>1528</v>
      </c>
      <c r="F133" s="60"/>
      <c r="G133" s="52" t="s">
        <v>1033</v>
      </c>
      <c r="H133" s="60" t="s">
        <v>1033</v>
      </c>
      <c r="I133" s="183" t="s">
        <v>567</v>
      </c>
      <c r="J133" s="52" t="s">
        <v>554</v>
      </c>
      <c r="K133" s="60" t="s">
        <v>2136</v>
      </c>
      <c r="L133" s="183" t="s">
        <v>898</v>
      </c>
      <c r="M133" s="52" t="s">
        <v>875</v>
      </c>
      <c r="N133" s="60" t="s">
        <v>889</v>
      </c>
      <c r="O133" s="220"/>
      <c r="P133" s="229" t="s">
        <v>383</v>
      </c>
    </row>
    <row r="134" spans="1:16" ht="12.75">
      <c r="A134" s="53" t="s">
        <v>899</v>
      </c>
      <c r="B134" s="54">
        <v>15</v>
      </c>
      <c r="C134" s="55" t="s">
        <v>1517</v>
      </c>
      <c r="D134" s="51" t="s">
        <v>1518</v>
      </c>
      <c r="E134" s="56" t="s">
        <v>1181</v>
      </c>
      <c r="F134" s="56" t="s">
        <v>196</v>
      </c>
      <c r="G134" s="51" t="s">
        <v>1519</v>
      </c>
      <c r="H134" s="56" t="s">
        <v>2406</v>
      </c>
      <c r="I134" s="181" t="s">
        <v>822</v>
      </c>
      <c r="J134" s="51" t="s">
        <v>823</v>
      </c>
      <c r="K134" s="56" t="s">
        <v>824</v>
      </c>
      <c r="L134" s="181" t="s">
        <v>2137</v>
      </c>
      <c r="M134" s="51" t="s">
        <v>2138</v>
      </c>
      <c r="N134" s="56" t="s">
        <v>722</v>
      </c>
      <c r="O134" s="219"/>
      <c r="P134" s="233" t="s">
        <v>384</v>
      </c>
    </row>
    <row r="135" spans="1:16" ht="12.75">
      <c r="A135" s="57" t="s">
        <v>1102</v>
      </c>
      <c r="B135" s="58"/>
      <c r="C135" s="59" t="s">
        <v>1666</v>
      </c>
      <c r="D135" s="52" t="s">
        <v>555</v>
      </c>
      <c r="E135" s="60" t="s">
        <v>556</v>
      </c>
      <c r="F135" s="60"/>
      <c r="G135" s="52" t="s">
        <v>1609</v>
      </c>
      <c r="H135" s="60" t="s">
        <v>1034</v>
      </c>
      <c r="I135" s="183" t="s">
        <v>557</v>
      </c>
      <c r="J135" s="52" t="s">
        <v>557</v>
      </c>
      <c r="K135" s="60" t="s">
        <v>2068</v>
      </c>
      <c r="L135" s="183" t="s">
        <v>875</v>
      </c>
      <c r="M135" s="52" t="s">
        <v>2100</v>
      </c>
      <c r="N135" s="60" t="s">
        <v>900</v>
      </c>
      <c r="O135" s="220"/>
      <c r="P135" s="229" t="s">
        <v>385</v>
      </c>
    </row>
    <row r="136" spans="1:16" ht="12.75">
      <c r="A136" s="53" t="s">
        <v>901</v>
      </c>
      <c r="B136" s="54">
        <v>99</v>
      </c>
      <c r="C136" s="55" t="s">
        <v>1615</v>
      </c>
      <c r="D136" s="51" t="s">
        <v>1616</v>
      </c>
      <c r="E136" s="56" t="s">
        <v>2390</v>
      </c>
      <c r="F136" s="56" t="s">
        <v>196</v>
      </c>
      <c r="G136" s="51" t="s">
        <v>1038</v>
      </c>
      <c r="H136" s="56" t="s">
        <v>1039</v>
      </c>
      <c r="I136" s="181" t="s">
        <v>1042</v>
      </c>
      <c r="J136" s="51" t="s">
        <v>574</v>
      </c>
      <c r="K136" s="56" t="s">
        <v>571</v>
      </c>
      <c r="L136" s="181" t="s">
        <v>2139</v>
      </c>
      <c r="M136" s="51" t="s">
        <v>2140</v>
      </c>
      <c r="N136" s="56" t="s">
        <v>2141</v>
      </c>
      <c r="O136" s="219" t="s">
        <v>1127</v>
      </c>
      <c r="P136" s="231" t="s">
        <v>386</v>
      </c>
    </row>
    <row r="137" spans="1:16" ht="12.75">
      <c r="A137" s="57" t="s">
        <v>1099</v>
      </c>
      <c r="B137" s="58"/>
      <c r="C137" s="59" t="s">
        <v>1687</v>
      </c>
      <c r="D137" s="52" t="s">
        <v>575</v>
      </c>
      <c r="E137" s="60" t="s">
        <v>576</v>
      </c>
      <c r="F137" s="60"/>
      <c r="G137" s="52" t="s">
        <v>577</v>
      </c>
      <c r="H137" s="60" t="s">
        <v>578</v>
      </c>
      <c r="I137" s="183" t="s">
        <v>579</v>
      </c>
      <c r="J137" s="52" t="s">
        <v>580</v>
      </c>
      <c r="K137" s="60" t="s">
        <v>515</v>
      </c>
      <c r="L137" s="183" t="s">
        <v>523</v>
      </c>
      <c r="M137" s="52" t="s">
        <v>465</v>
      </c>
      <c r="N137" s="60" t="s">
        <v>902</v>
      </c>
      <c r="O137" s="220"/>
      <c r="P137" s="229" t="s">
        <v>387</v>
      </c>
    </row>
    <row r="138" spans="1:16" ht="12.75">
      <c r="A138" s="53" t="s">
        <v>903</v>
      </c>
      <c r="B138" s="54">
        <v>87</v>
      </c>
      <c r="C138" s="55" t="s">
        <v>23</v>
      </c>
      <c r="D138" s="51" t="s">
        <v>1619</v>
      </c>
      <c r="E138" s="56" t="s">
        <v>1620</v>
      </c>
      <c r="F138" s="56" t="s">
        <v>196</v>
      </c>
      <c r="G138" s="51" t="s">
        <v>1035</v>
      </c>
      <c r="H138" s="56" t="s">
        <v>1036</v>
      </c>
      <c r="I138" s="181" t="s">
        <v>569</v>
      </c>
      <c r="J138" s="51" t="s">
        <v>570</v>
      </c>
      <c r="K138" s="56" t="s">
        <v>571</v>
      </c>
      <c r="L138" s="181" t="s">
        <v>2142</v>
      </c>
      <c r="M138" s="51" t="s">
        <v>1462</v>
      </c>
      <c r="N138" s="56" t="s">
        <v>2143</v>
      </c>
      <c r="O138" s="219" t="s">
        <v>1129</v>
      </c>
      <c r="P138" s="231" t="s">
        <v>388</v>
      </c>
    </row>
    <row r="139" spans="1:16" ht="12.75">
      <c r="A139" s="57" t="s">
        <v>1106</v>
      </c>
      <c r="B139" s="58"/>
      <c r="C139" s="59" t="s">
        <v>1666</v>
      </c>
      <c r="D139" s="52" t="s">
        <v>572</v>
      </c>
      <c r="E139" s="60" t="s">
        <v>573</v>
      </c>
      <c r="F139" s="60"/>
      <c r="G139" s="52" t="s">
        <v>166</v>
      </c>
      <c r="H139" s="60" t="s">
        <v>534</v>
      </c>
      <c r="I139" s="183" t="s">
        <v>1156</v>
      </c>
      <c r="J139" s="52" t="s">
        <v>494</v>
      </c>
      <c r="K139" s="60" t="s">
        <v>2144</v>
      </c>
      <c r="L139" s="183" t="s">
        <v>1580</v>
      </c>
      <c r="M139" s="52" t="s">
        <v>2090</v>
      </c>
      <c r="N139" s="60" t="s">
        <v>491</v>
      </c>
      <c r="O139" s="220"/>
      <c r="P139" s="229" t="s">
        <v>389</v>
      </c>
    </row>
    <row r="140" spans="1:16" ht="12.75">
      <c r="A140" s="53" t="s">
        <v>904</v>
      </c>
      <c r="B140" s="54">
        <v>10</v>
      </c>
      <c r="C140" s="55" t="s">
        <v>1529</v>
      </c>
      <c r="D140" s="51" t="s">
        <v>9</v>
      </c>
      <c r="E140" s="56" t="s">
        <v>1530</v>
      </c>
      <c r="F140" s="56" t="s">
        <v>196</v>
      </c>
      <c r="G140" s="51" t="s">
        <v>1531</v>
      </c>
      <c r="H140" s="56" t="s">
        <v>1513</v>
      </c>
      <c r="I140" s="181" t="s">
        <v>830</v>
      </c>
      <c r="J140" s="51" t="s">
        <v>831</v>
      </c>
      <c r="K140" s="56" t="s">
        <v>832</v>
      </c>
      <c r="L140" s="181" t="s">
        <v>2148</v>
      </c>
      <c r="M140" s="51" t="s">
        <v>2146</v>
      </c>
      <c r="N140" s="56" t="s">
        <v>2149</v>
      </c>
      <c r="O140" s="219" t="s">
        <v>1128</v>
      </c>
      <c r="P140" s="231" t="s">
        <v>390</v>
      </c>
    </row>
    <row r="141" spans="1:16" ht="12.75">
      <c r="A141" s="57" t="s">
        <v>1108</v>
      </c>
      <c r="B141" s="58"/>
      <c r="C141" s="59" t="s">
        <v>1666</v>
      </c>
      <c r="D141" s="52" t="s">
        <v>592</v>
      </c>
      <c r="E141" s="60" t="s">
        <v>555</v>
      </c>
      <c r="F141" s="60"/>
      <c r="G141" s="52" t="s">
        <v>1523</v>
      </c>
      <c r="H141" s="60" t="s">
        <v>593</v>
      </c>
      <c r="I141" s="183" t="s">
        <v>534</v>
      </c>
      <c r="J141" s="52" t="s">
        <v>1156</v>
      </c>
      <c r="K141" s="60" t="s">
        <v>1021</v>
      </c>
      <c r="L141" s="183" t="s">
        <v>446</v>
      </c>
      <c r="M141" s="52" t="s">
        <v>905</v>
      </c>
      <c r="N141" s="60" t="s">
        <v>2129</v>
      </c>
      <c r="O141" s="220"/>
      <c r="P141" s="229" t="s">
        <v>391</v>
      </c>
    </row>
    <row r="142" spans="1:16" ht="12.75">
      <c r="A142" s="53" t="s">
        <v>392</v>
      </c>
      <c r="B142" s="54">
        <v>89</v>
      </c>
      <c r="C142" s="55" t="s">
        <v>37</v>
      </c>
      <c r="D142" s="51" t="s">
        <v>1202</v>
      </c>
      <c r="E142" s="56" t="s">
        <v>1611</v>
      </c>
      <c r="F142" s="56" t="s">
        <v>196</v>
      </c>
      <c r="G142" s="51" t="s">
        <v>1042</v>
      </c>
      <c r="H142" s="56" t="s">
        <v>2462</v>
      </c>
      <c r="I142" s="181" t="s">
        <v>1203</v>
      </c>
      <c r="J142" s="51" t="s">
        <v>597</v>
      </c>
      <c r="K142" s="56" t="s">
        <v>598</v>
      </c>
      <c r="L142" s="181" t="s">
        <v>2155</v>
      </c>
      <c r="M142" s="51" t="s">
        <v>1512</v>
      </c>
      <c r="N142" s="56" t="s">
        <v>2156</v>
      </c>
      <c r="O142" s="219" t="s">
        <v>1208</v>
      </c>
      <c r="P142" s="234" t="s">
        <v>393</v>
      </c>
    </row>
    <row r="143" spans="1:16" ht="12.75">
      <c r="A143" s="57" t="s">
        <v>1104</v>
      </c>
      <c r="B143" s="58"/>
      <c r="C143" s="59" t="s">
        <v>1141</v>
      </c>
      <c r="D143" s="52" t="s">
        <v>599</v>
      </c>
      <c r="E143" s="60" t="s">
        <v>600</v>
      </c>
      <c r="F143" s="60"/>
      <c r="G143" s="52" t="s">
        <v>601</v>
      </c>
      <c r="H143" s="60" t="s">
        <v>602</v>
      </c>
      <c r="I143" s="183" t="s">
        <v>603</v>
      </c>
      <c r="J143" s="52" t="s">
        <v>603</v>
      </c>
      <c r="K143" s="60" t="s">
        <v>2157</v>
      </c>
      <c r="L143" s="183" t="s">
        <v>906</v>
      </c>
      <c r="M143" s="52" t="s">
        <v>2158</v>
      </c>
      <c r="N143" s="60" t="s">
        <v>2124</v>
      </c>
      <c r="O143" s="220"/>
      <c r="P143" s="229" t="s">
        <v>394</v>
      </c>
    </row>
    <row r="144" spans="1:16" ht="12.75">
      <c r="A144" s="53" t="s">
        <v>395</v>
      </c>
      <c r="B144" s="54">
        <v>114</v>
      </c>
      <c r="C144" s="55" t="s">
        <v>1617</v>
      </c>
      <c r="D144" s="51" t="s">
        <v>1618</v>
      </c>
      <c r="E144" s="56" t="s">
        <v>2508</v>
      </c>
      <c r="F144" s="56" t="s">
        <v>196</v>
      </c>
      <c r="G144" s="51" t="s">
        <v>1040</v>
      </c>
      <c r="H144" s="56" t="s">
        <v>1041</v>
      </c>
      <c r="I144" s="181" t="s">
        <v>584</v>
      </c>
      <c r="J144" s="51" t="s">
        <v>585</v>
      </c>
      <c r="K144" s="56" t="s">
        <v>586</v>
      </c>
      <c r="L144" s="181" t="s">
        <v>2153</v>
      </c>
      <c r="M144" s="51" t="s">
        <v>626</v>
      </c>
      <c r="N144" s="56" t="s">
        <v>2154</v>
      </c>
      <c r="O144" s="219"/>
      <c r="P144" s="231" t="s">
        <v>396</v>
      </c>
    </row>
    <row r="145" spans="1:16" ht="12.75">
      <c r="A145" s="57" t="s">
        <v>1104</v>
      </c>
      <c r="B145" s="58"/>
      <c r="C145" s="59" t="s">
        <v>2349</v>
      </c>
      <c r="D145" s="52" t="s">
        <v>587</v>
      </c>
      <c r="E145" s="60" t="s">
        <v>588</v>
      </c>
      <c r="F145" s="60"/>
      <c r="G145" s="52" t="s">
        <v>589</v>
      </c>
      <c r="H145" s="60" t="s">
        <v>590</v>
      </c>
      <c r="I145" s="183" t="s">
        <v>591</v>
      </c>
      <c r="J145" s="52" t="s">
        <v>486</v>
      </c>
      <c r="K145" s="60" t="s">
        <v>1511</v>
      </c>
      <c r="L145" s="183" t="s">
        <v>2144</v>
      </c>
      <c r="M145" s="52" t="s">
        <v>1011</v>
      </c>
      <c r="N145" s="60" t="s">
        <v>484</v>
      </c>
      <c r="O145" s="220"/>
      <c r="P145" s="229" t="s">
        <v>397</v>
      </c>
    </row>
    <row r="146" spans="1:16" ht="12.75">
      <c r="A146" s="53" t="s">
        <v>398</v>
      </c>
      <c r="B146" s="54">
        <v>6</v>
      </c>
      <c r="C146" s="55" t="s">
        <v>1521</v>
      </c>
      <c r="D146" s="51" t="s">
        <v>1522</v>
      </c>
      <c r="E146" s="56" t="s">
        <v>2445</v>
      </c>
      <c r="F146" s="56" t="s">
        <v>196</v>
      </c>
      <c r="G146" s="51" t="s">
        <v>12</v>
      </c>
      <c r="H146" s="56" t="s">
        <v>1477</v>
      </c>
      <c r="I146" s="181" t="s">
        <v>825</v>
      </c>
      <c r="J146" s="51" t="s">
        <v>826</v>
      </c>
      <c r="K146" s="56" t="s">
        <v>827</v>
      </c>
      <c r="L146" s="181" t="s">
        <v>2145</v>
      </c>
      <c r="M146" s="51" t="s">
        <v>2146</v>
      </c>
      <c r="N146" s="56" t="s">
        <v>2147</v>
      </c>
      <c r="O146" s="219" t="s">
        <v>1129</v>
      </c>
      <c r="P146" s="231" t="s">
        <v>399</v>
      </c>
    </row>
    <row r="147" spans="1:16" ht="12.75">
      <c r="A147" s="57" t="s">
        <v>1108</v>
      </c>
      <c r="B147" s="58"/>
      <c r="C147" s="59" t="s">
        <v>1666</v>
      </c>
      <c r="D147" s="52" t="s">
        <v>581</v>
      </c>
      <c r="E147" s="60" t="s">
        <v>582</v>
      </c>
      <c r="F147" s="60"/>
      <c r="G147" s="52" t="s">
        <v>1592</v>
      </c>
      <c r="H147" s="60" t="s">
        <v>400</v>
      </c>
      <c r="I147" s="183" t="s">
        <v>1603</v>
      </c>
      <c r="J147" s="52" t="s">
        <v>583</v>
      </c>
      <c r="K147" s="60" t="s">
        <v>568</v>
      </c>
      <c r="L147" s="183" t="s">
        <v>1021</v>
      </c>
      <c r="M147" s="52" t="s">
        <v>905</v>
      </c>
      <c r="N147" s="60" t="s">
        <v>538</v>
      </c>
      <c r="O147" s="220"/>
      <c r="P147" s="229" t="s">
        <v>401</v>
      </c>
    </row>
    <row r="148" spans="1:16" ht="12.75">
      <c r="A148" s="53" t="s">
        <v>402</v>
      </c>
      <c r="B148" s="54">
        <v>7</v>
      </c>
      <c r="C148" s="55" t="s">
        <v>1524</v>
      </c>
      <c r="D148" s="51" t="s">
        <v>1525</v>
      </c>
      <c r="E148" s="56" t="s">
        <v>1526</v>
      </c>
      <c r="F148" s="56" t="s">
        <v>196</v>
      </c>
      <c r="G148" s="51" t="s">
        <v>1525</v>
      </c>
      <c r="H148" s="56" t="s">
        <v>2513</v>
      </c>
      <c r="I148" s="181" t="s">
        <v>833</v>
      </c>
      <c r="J148" s="51" t="s">
        <v>834</v>
      </c>
      <c r="K148" s="56" t="s">
        <v>835</v>
      </c>
      <c r="L148" s="181" t="s">
        <v>2150</v>
      </c>
      <c r="M148" s="51" t="s">
        <v>2151</v>
      </c>
      <c r="N148" s="56" t="s">
        <v>2152</v>
      </c>
      <c r="O148" s="219" t="s">
        <v>1143</v>
      </c>
      <c r="P148" s="231" t="s">
        <v>403</v>
      </c>
    </row>
    <row r="149" spans="1:16" ht="12.75">
      <c r="A149" s="57" t="s">
        <v>1108</v>
      </c>
      <c r="B149" s="58"/>
      <c r="C149" s="59" t="s">
        <v>1687</v>
      </c>
      <c r="D149" s="52" t="s">
        <v>594</v>
      </c>
      <c r="E149" s="60" t="s">
        <v>595</v>
      </c>
      <c r="F149" s="60"/>
      <c r="G149" s="52" t="s">
        <v>596</v>
      </c>
      <c r="H149" s="60" t="s">
        <v>44</v>
      </c>
      <c r="I149" s="183" t="s">
        <v>1037</v>
      </c>
      <c r="J149" s="52" t="s">
        <v>1022</v>
      </c>
      <c r="K149" s="60" t="s">
        <v>554</v>
      </c>
      <c r="L149" s="183" t="s">
        <v>568</v>
      </c>
      <c r="M149" s="52" t="s">
        <v>900</v>
      </c>
      <c r="N149" s="60" t="s">
        <v>618</v>
      </c>
      <c r="O149" s="220"/>
      <c r="P149" s="229" t="s">
        <v>404</v>
      </c>
    </row>
    <row r="150" spans="1:16" ht="12.75">
      <c r="A150" s="53" t="s">
        <v>907</v>
      </c>
      <c r="B150" s="54">
        <v>111</v>
      </c>
      <c r="C150" s="55" t="s">
        <v>1622</v>
      </c>
      <c r="D150" s="51" t="s">
        <v>1623</v>
      </c>
      <c r="E150" s="56" t="s">
        <v>1624</v>
      </c>
      <c r="F150" s="56" t="s">
        <v>196</v>
      </c>
      <c r="G150" s="51" t="s">
        <v>1043</v>
      </c>
      <c r="H150" s="56" t="s">
        <v>1044</v>
      </c>
      <c r="I150" s="181" t="s">
        <v>604</v>
      </c>
      <c r="J150" s="51" t="s">
        <v>605</v>
      </c>
      <c r="K150" s="56" t="s">
        <v>606</v>
      </c>
      <c r="L150" s="181" t="s">
        <v>833</v>
      </c>
      <c r="M150" s="51" t="s">
        <v>549</v>
      </c>
      <c r="N150" s="56" t="s">
        <v>2159</v>
      </c>
      <c r="O150" s="219"/>
      <c r="P150" s="231" t="s">
        <v>405</v>
      </c>
    </row>
    <row r="151" spans="1:16" ht="12.75">
      <c r="A151" s="57" t="s">
        <v>1099</v>
      </c>
      <c r="B151" s="58"/>
      <c r="C151" s="59" t="s">
        <v>1661</v>
      </c>
      <c r="D151" s="52" t="s">
        <v>607</v>
      </c>
      <c r="E151" s="60" t="s">
        <v>608</v>
      </c>
      <c r="F151" s="60"/>
      <c r="G151" s="52" t="s">
        <v>1505</v>
      </c>
      <c r="H151" s="60" t="s">
        <v>609</v>
      </c>
      <c r="I151" s="183" t="s">
        <v>610</v>
      </c>
      <c r="J151" s="52" t="s">
        <v>611</v>
      </c>
      <c r="K151" s="60" t="s">
        <v>2160</v>
      </c>
      <c r="L151" s="183" t="s">
        <v>908</v>
      </c>
      <c r="M151" s="52" t="s">
        <v>580</v>
      </c>
      <c r="N151" s="60" t="s">
        <v>909</v>
      </c>
      <c r="O151" s="220"/>
      <c r="P151" s="229" t="s">
        <v>406</v>
      </c>
    </row>
    <row r="152" spans="1:16" ht="12.75">
      <c r="A152" s="53" t="s">
        <v>2163</v>
      </c>
      <c r="B152" s="54">
        <v>123</v>
      </c>
      <c r="C152" s="55" t="s">
        <v>1628</v>
      </c>
      <c r="D152" s="51" t="s">
        <v>2494</v>
      </c>
      <c r="E152" s="56" t="s">
        <v>1629</v>
      </c>
      <c r="F152" s="56" t="s">
        <v>196</v>
      </c>
      <c r="G152" s="51" t="s">
        <v>1045</v>
      </c>
      <c r="H152" s="56" t="s">
        <v>1014</v>
      </c>
      <c r="I152" s="181" t="s">
        <v>616</v>
      </c>
      <c r="J152" s="51" t="s">
        <v>617</v>
      </c>
      <c r="K152" s="56" t="s">
        <v>1045</v>
      </c>
      <c r="L152" s="181" t="s">
        <v>2086</v>
      </c>
      <c r="M152" s="51" t="s">
        <v>2161</v>
      </c>
      <c r="N152" s="56" t="s">
        <v>2162</v>
      </c>
      <c r="O152" s="219" t="s">
        <v>1143</v>
      </c>
      <c r="P152" s="231" t="s">
        <v>407</v>
      </c>
    </row>
    <row r="153" spans="1:16" ht="12.75">
      <c r="A153" s="57" t="s">
        <v>1086</v>
      </c>
      <c r="B153" s="58"/>
      <c r="C153" s="59" t="s">
        <v>1103</v>
      </c>
      <c r="D153" s="52" t="s">
        <v>618</v>
      </c>
      <c r="E153" s="60" t="s">
        <v>619</v>
      </c>
      <c r="F153" s="60"/>
      <c r="G153" s="52" t="s">
        <v>1218</v>
      </c>
      <c r="H153" s="60" t="s">
        <v>1046</v>
      </c>
      <c r="I153" s="183" t="s">
        <v>996</v>
      </c>
      <c r="J153" s="52" t="s">
        <v>799</v>
      </c>
      <c r="K153" s="60" t="s">
        <v>2096</v>
      </c>
      <c r="L153" s="183" t="s">
        <v>31</v>
      </c>
      <c r="M153" s="52" t="s">
        <v>114</v>
      </c>
      <c r="N153" s="60" t="s">
        <v>910</v>
      </c>
      <c r="O153" s="220"/>
      <c r="P153" s="229" t="s">
        <v>408</v>
      </c>
    </row>
    <row r="154" spans="1:16" ht="12.75">
      <c r="A154" s="53" t="s">
        <v>911</v>
      </c>
      <c r="B154" s="54">
        <v>74</v>
      </c>
      <c r="C154" s="55" t="s">
        <v>2522</v>
      </c>
      <c r="D154" s="51" t="s">
        <v>1570</v>
      </c>
      <c r="E154" s="56" t="s">
        <v>25</v>
      </c>
      <c r="F154" s="56" t="s">
        <v>196</v>
      </c>
      <c r="G154" s="51" t="s">
        <v>994</v>
      </c>
      <c r="H154" s="56" t="s">
        <v>995</v>
      </c>
      <c r="I154" s="181" t="s">
        <v>2494</v>
      </c>
      <c r="J154" s="51" t="s">
        <v>797</v>
      </c>
      <c r="K154" s="56" t="s">
        <v>798</v>
      </c>
      <c r="L154" s="181" t="s">
        <v>815</v>
      </c>
      <c r="M154" s="51" t="s">
        <v>2164</v>
      </c>
      <c r="N154" s="56" t="s">
        <v>2165</v>
      </c>
      <c r="O154" s="219" t="s">
        <v>1128</v>
      </c>
      <c r="P154" s="231" t="s">
        <v>409</v>
      </c>
    </row>
    <row r="155" spans="1:16" ht="12.75">
      <c r="A155" s="57" t="s">
        <v>1106</v>
      </c>
      <c r="B155" s="58"/>
      <c r="C155" s="59" t="s">
        <v>1872</v>
      </c>
      <c r="D155" s="52" t="s">
        <v>1220</v>
      </c>
      <c r="E155" s="60" t="s">
        <v>457</v>
      </c>
      <c r="F155" s="60"/>
      <c r="G155" s="52" t="s">
        <v>458</v>
      </c>
      <c r="H155" s="60" t="s">
        <v>410</v>
      </c>
      <c r="I155" s="183" t="s">
        <v>1196</v>
      </c>
      <c r="J155" s="52" t="s">
        <v>192</v>
      </c>
      <c r="K155" s="60" t="s">
        <v>996</v>
      </c>
      <c r="L155" s="183" t="s">
        <v>2166</v>
      </c>
      <c r="M155" s="52" t="s">
        <v>2172</v>
      </c>
      <c r="N155" s="60" t="s">
        <v>1594</v>
      </c>
      <c r="O155" s="220"/>
      <c r="P155" s="229" t="s">
        <v>411</v>
      </c>
    </row>
    <row r="156" spans="1:16" ht="12.75">
      <c r="A156" s="53"/>
      <c r="B156" s="54">
        <v>107</v>
      </c>
      <c r="C156" s="55" t="s">
        <v>1612</v>
      </c>
      <c r="D156" s="51" t="s">
        <v>1613</v>
      </c>
      <c r="E156" s="56" t="s">
        <v>2477</v>
      </c>
      <c r="F156" s="56" t="s">
        <v>196</v>
      </c>
      <c r="G156" s="51" t="s">
        <v>1030</v>
      </c>
      <c r="H156" s="56" t="s">
        <v>1031</v>
      </c>
      <c r="I156" s="181" t="s">
        <v>1016</v>
      </c>
      <c r="J156" s="51" t="s">
        <v>543</v>
      </c>
      <c r="K156" s="56" t="s">
        <v>544</v>
      </c>
      <c r="L156" s="181" t="s">
        <v>2167</v>
      </c>
      <c r="M156" s="51"/>
      <c r="N156" s="56"/>
      <c r="O156" s="153"/>
      <c r="P156" s="153"/>
    </row>
    <row r="157" spans="1:16" ht="12.75">
      <c r="A157" s="57" t="s">
        <v>1100</v>
      </c>
      <c r="B157" s="58"/>
      <c r="C157" s="59" t="s">
        <v>2327</v>
      </c>
      <c r="D157" s="52" t="s">
        <v>545</v>
      </c>
      <c r="E157" s="60" t="s">
        <v>546</v>
      </c>
      <c r="F157" s="60"/>
      <c r="G157" s="52" t="s">
        <v>547</v>
      </c>
      <c r="H157" s="60" t="s">
        <v>412</v>
      </c>
      <c r="I157" s="183" t="s">
        <v>469</v>
      </c>
      <c r="J157" s="52" t="s">
        <v>548</v>
      </c>
      <c r="K157" s="60" t="s">
        <v>2168</v>
      </c>
      <c r="L157" s="183" t="s">
        <v>912</v>
      </c>
      <c r="M157" s="52"/>
      <c r="N157" s="60"/>
      <c r="O157" s="154"/>
      <c r="P157" s="154"/>
    </row>
    <row r="158" spans="1:16" ht="12.75">
      <c r="A158" s="53"/>
      <c r="B158" s="54">
        <v>25</v>
      </c>
      <c r="C158" s="55" t="s">
        <v>2540</v>
      </c>
      <c r="D158" s="51" t="s">
        <v>1411</v>
      </c>
      <c r="E158" s="56" t="s">
        <v>1409</v>
      </c>
      <c r="F158" s="56" t="s">
        <v>196</v>
      </c>
      <c r="G158" s="51" t="s">
        <v>1412</v>
      </c>
      <c r="H158" s="56" t="s">
        <v>1413</v>
      </c>
      <c r="I158" s="181" t="s">
        <v>716</v>
      </c>
      <c r="J158" s="51" t="s">
        <v>717</v>
      </c>
      <c r="K158" s="56" t="s">
        <v>2454</v>
      </c>
      <c r="L158" s="181"/>
      <c r="M158" s="51"/>
      <c r="N158" s="56"/>
      <c r="O158" s="153"/>
      <c r="P158" s="153"/>
    </row>
    <row r="159" spans="1:16" ht="12.75">
      <c r="A159" s="57" t="s">
        <v>1095</v>
      </c>
      <c r="B159" s="58"/>
      <c r="C159" s="59" t="s">
        <v>1745</v>
      </c>
      <c r="D159" s="52" t="s">
        <v>1115</v>
      </c>
      <c r="E159" s="60" t="s">
        <v>1172</v>
      </c>
      <c r="F159" s="60"/>
      <c r="G159" s="52" t="s">
        <v>1173</v>
      </c>
      <c r="H159" s="60" t="s">
        <v>1172</v>
      </c>
      <c r="I159" s="183" t="s">
        <v>94</v>
      </c>
      <c r="J159" s="52" t="s">
        <v>1172</v>
      </c>
      <c r="K159" s="60" t="s">
        <v>1184</v>
      </c>
      <c r="L159" s="183"/>
      <c r="M159" s="52"/>
      <c r="N159" s="60"/>
      <c r="O159" s="154"/>
      <c r="P159" s="154"/>
    </row>
    <row r="160" spans="1:16" ht="12.75">
      <c r="A160" s="53"/>
      <c r="B160" s="54">
        <v>29</v>
      </c>
      <c r="C160" s="55" t="s">
        <v>2386</v>
      </c>
      <c r="D160" s="51" t="s">
        <v>1446</v>
      </c>
      <c r="E160" s="56" t="s">
        <v>1447</v>
      </c>
      <c r="F160" s="56" t="s">
        <v>196</v>
      </c>
      <c r="G160" s="51" t="s">
        <v>2519</v>
      </c>
      <c r="H160" s="56" t="s">
        <v>2500</v>
      </c>
      <c r="I160" s="181" t="s">
        <v>730</v>
      </c>
      <c r="J160" s="51" t="s">
        <v>731</v>
      </c>
      <c r="K160" s="56" t="s">
        <v>732</v>
      </c>
      <c r="L160" s="181"/>
      <c r="M160" s="51"/>
      <c r="N160" s="56"/>
      <c r="O160" s="153"/>
      <c r="P160" s="153"/>
    </row>
    <row r="161" spans="1:16" ht="12.75">
      <c r="A161" s="57" t="s">
        <v>1095</v>
      </c>
      <c r="B161" s="58"/>
      <c r="C161" s="59" t="s">
        <v>1765</v>
      </c>
      <c r="D161" s="52" t="s">
        <v>102</v>
      </c>
      <c r="E161" s="60" t="s">
        <v>1184</v>
      </c>
      <c r="F161" s="60"/>
      <c r="G161" s="52" t="s">
        <v>1184</v>
      </c>
      <c r="H161" s="60" t="s">
        <v>1440</v>
      </c>
      <c r="I161" s="183" t="s">
        <v>1173</v>
      </c>
      <c r="J161" s="52" t="s">
        <v>1188</v>
      </c>
      <c r="K161" s="60" t="s">
        <v>1534</v>
      </c>
      <c r="L161" s="183"/>
      <c r="M161" s="52"/>
      <c r="N161" s="60"/>
      <c r="O161" s="154"/>
      <c r="P161" s="154"/>
    </row>
    <row r="162" spans="1:16" ht="12.75">
      <c r="A162" s="53"/>
      <c r="B162" s="54">
        <v>82</v>
      </c>
      <c r="C162" s="55" t="s">
        <v>51</v>
      </c>
      <c r="D162" s="51" t="s">
        <v>1541</v>
      </c>
      <c r="E162" s="56" t="s">
        <v>1542</v>
      </c>
      <c r="F162" s="56" t="s">
        <v>196</v>
      </c>
      <c r="G162" s="51" t="s">
        <v>1600</v>
      </c>
      <c r="H162" s="56" t="s">
        <v>1499</v>
      </c>
      <c r="I162" s="181" t="s">
        <v>746</v>
      </c>
      <c r="J162" s="51" t="s">
        <v>139</v>
      </c>
      <c r="K162" s="56" t="s">
        <v>140</v>
      </c>
      <c r="L162" s="181"/>
      <c r="M162" s="51"/>
      <c r="N162" s="56"/>
      <c r="O162" s="153"/>
      <c r="P162" s="153"/>
    </row>
    <row r="163" spans="1:16" ht="12.75">
      <c r="A163" s="57" t="s">
        <v>1100</v>
      </c>
      <c r="B163" s="58"/>
      <c r="C163" s="59" t="s">
        <v>1109</v>
      </c>
      <c r="D163" s="52" t="s">
        <v>1449</v>
      </c>
      <c r="E163" s="60" t="s">
        <v>968</v>
      </c>
      <c r="F163" s="60"/>
      <c r="G163" s="52" t="s">
        <v>48</v>
      </c>
      <c r="H163" s="60" t="s">
        <v>1565</v>
      </c>
      <c r="I163" s="183" t="s">
        <v>2424</v>
      </c>
      <c r="J163" s="52" t="s">
        <v>141</v>
      </c>
      <c r="K163" s="60" t="s">
        <v>2169</v>
      </c>
      <c r="L163" s="183"/>
      <c r="M163" s="52"/>
      <c r="N163" s="60"/>
      <c r="O163" s="148"/>
      <c r="P163" s="148"/>
    </row>
    <row r="164" spans="1:16" ht="12.75">
      <c r="A164" s="53"/>
      <c r="B164" s="54">
        <v>52</v>
      </c>
      <c r="C164" s="55" t="s">
        <v>46</v>
      </c>
      <c r="D164" s="51" t="s">
        <v>1484</v>
      </c>
      <c r="E164" s="56" t="s">
        <v>2506</v>
      </c>
      <c r="F164" s="56" t="s">
        <v>196</v>
      </c>
      <c r="G164" s="51" t="s">
        <v>2477</v>
      </c>
      <c r="H164" s="56" t="s">
        <v>2507</v>
      </c>
      <c r="I164" s="181" t="s">
        <v>777</v>
      </c>
      <c r="J164" s="51" t="s">
        <v>778</v>
      </c>
      <c r="K164" s="56" t="s">
        <v>1012</v>
      </c>
      <c r="L164" s="181"/>
      <c r="M164" s="51"/>
      <c r="N164" s="56"/>
      <c r="O164" s="153"/>
      <c r="P164" s="168"/>
    </row>
    <row r="165" spans="1:16" ht="12.75">
      <c r="A165" s="57" t="s">
        <v>1100</v>
      </c>
      <c r="B165" s="58"/>
      <c r="C165" s="59" t="s">
        <v>1788</v>
      </c>
      <c r="D165" s="52" t="s">
        <v>2423</v>
      </c>
      <c r="E165" s="60" t="s">
        <v>170</v>
      </c>
      <c r="F165" s="60"/>
      <c r="G165" s="52" t="s">
        <v>990</v>
      </c>
      <c r="H165" s="60" t="s">
        <v>413</v>
      </c>
      <c r="I165" s="183" t="s">
        <v>1557</v>
      </c>
      <c r="J165" s="52" t="s">
        <v>171</v>
      </c>
      <c r="K165" s="60" t="s">
        <v>103</v>
      </c>
      <c r="L165" s="183"/>
      <c r="M165" s="52"/>
      <c r="N165" s="60"/>
      <c r="O165" s="148"/>
      <c r="P165" s="169"/>
    </row>
    <row r="166" spans="1:16" ht="12.75">
      <c r="A166" s="172"/>
      <c r="B166" s="177">
        <v>105</v>
      </c>
      <c r="C166" s="178" t="s">
        <v>1549</v>
      </c>
      <c r="D166" s="56" t="s">
        <v>1550</v>
      </c>
      <c r="E166" s="56" t="s">
        <v>2492</v>
      </c>
      <c r="F166" s="56" t="s">
        <v>196</v>
      </c>
      <c r="G166" s="51" t="s">
        <v>975</v>
      </c>
      <c r="H166" s="56" t="s">
        <v>1417</v>
      </c>
      <c r="I166" s="181" t="s">
        <v>2417</v>
      </c>
      <c r="J166" s="51" t="s">
        <v>810</v>
      </c>
      <c r="K166" s="56" t="s">
        <v>183</v>
      </c>
      <c r="L166" s="181"/>
      <c r="M166" s="51"/>
      <c r="N166" s="56"/>
      <c r="O166" s="221"/>
      <c r="P166" s="170"/>
    </row>
    <row r="167" spans="1:16" ht="12.75">
      <c r="A167" s="173" t="s">
        <v>1100</v>
      </c>
      <c r="B167" s="179"/>
      <c r="C167" s="180" t="s">
        <v>1103</v>
      </c>
      <c r="D167" s="60" t="s">
        <v>184</v>
      </c>
      <c r="E167" s="60" t="s">
        <v>733</v>
      </c>
      <c r="F167" s="60"/>
      <c r="G167" s="52" t="s">
        <v>185</v>
      </c>
      <c r="H167" s="60" t="s">
        <v>414</v>
      </c>
      <c r="I167" s="183" t="s">
        <v>971</v>
      </c>
      <c r="J167" s="52" t="s">
        <v>186</v>
      </c>
      <c r="K167" s="60" t="s">
        <v>2170</v>
      </c>
      <c r="L167" s="183"/>
      <c r="M167" s="52"/>
      <c r="N167" s="60"/>
      <c r="O167" s="222"/>
      <c r="P167" s="171"/>
    </row>
    <row r="168" spans="1:16" ht="12.75">
      <c r="A168" s="172"/>
      <c r="B168" s="177">
        <v>70</v>
      </c>
      <c r="C168" s="178" t="s">
        <v>20</v>
      </c>
      <c r="D168" s="56" t="s">
        <v>1579</v>
      </c>
      <c r="E168" s="56" t="s">
        <v>1420</v>
      </c>
      <c r="F168" s="56" t="s">
        <v>196</v>
      </c>
      <c r="G168" s="51" t="s">
        <v>14</v>
      </c>
      <c r="H168" s="56" t="s">
        <v>1003</v>
      </c>
      <c r="I168" s="181" t="s">
        <v>1185</v>
      </c>
      <c r="J168" s="51" t="s">
        <v>802</v>
      </c>
      <c r="K168" s="56" t="s">
        <v>803</v>
      </c>
      <c r="L168" s="181"/>
      <c r="M168" s="51"/>
      <c r="N168" s="56"/>
      <c r="O168" s="221"/>
      <c r="P168" s="170"/>
    </row>
    <row r="169" spans="1:16" ht="12.75">
      <c r="A169" s="173" t="s">
        <v>1106</v>
      </c>
      <c r="B169" s="179"/>
      <c r="C169" s="180" t="s">
        <v>1872</v>
      </c>
      <c r="D169" s="60" t="s">
        <v>1571</v>
      </c>
      <c r="E169" s="60" t="s">
        <v>478</v>
      </c>
      <c r="F169" s="60"/>
      <c r="G169" s="52" t="s">
        <v>479</v>
      </c>
      <c r="H169" s="60" t="s">
        <v>458</v>
      </c>
      <c r="I169" s="183" t="s">
        <v>458</v>
      </c>
      <c r="J169" s="52" t="s">
        <v>1145</v>
      </c>
      <c r="K169" s="60" t="s">
        <v>2172</v>
      </c>
      <c r="L169" s="183"/>
      <c r="M169" s="52"/>
      <c r="N169" s="60"/>
      <c r="O169" s="223"/>
      <c r="P169" s="174"/>
    </row>
    <row r="170" spans="1:16" ht="12.75">
      <c r="A170" s="172"/>
      <c r="B170" s="177">
        <v>63</v>
      </c>
      <c r="C170" s="178" t="s">
        <v>1502</v>
      </c>
      <c r="D170" s="56" t="s">
        <v>2489</v>
      </c>
      <c r="E170" s="56" t="s">
        <v>43</v>
      </c>
      <c r="F170" s="56" t="s">
        <v>196</v>
      </c>
      <c r="G170" s="51" t="s">
        <v>1503</v>
      </c>
      <c r="H170" s="56" t="s">
        <v>1504</v>
      </c>
      <c r="I170" s="181" t="s">
        <v>805</v>
      </c>
      <c r="J170" s="51" t="s">
        <v>806</v>
      </c>
      <c r="K170" s="56" t="s">
        <v>783</v>
      </c>
      <c r="L170" s="181"/>
      <c r="M170" s="51"/>
      <c r="N170" s="56"/>
      <c r="O170" s="221"/>
      <c r="P170" s="170"/>
    </row>
    <row r="171" spans="1:16" ht="12.75">
      <c r="A171" s="173" t="s">
        <v>1099</v>
      </c>
      <c r="B171" s="179"/>
      <c r="C171" s="180" t="s">
        <v>1692</v>
      </c>
      <c r="D171" s="60" t="s">
        <v>480</v>
      </c>
      <c r="E171" s="60" t="s">
        <v>481</v>
      </c>
      <c r="F171" s="60"/>
      <c r="G171" s="52" t="s">
        <v>2512</v>
      </c>
      <c r="H171" s="60" t="s">
        <v>1010</v>
      </c>
      <c r="I171" s="183" t="s">
        <v>482</v>
      </c>
      <c r="J171" s="52" t="s">
        <v>987</v>
      </c>
      <c r="K171" s="60" t="s">
        <v>2490</v>
      </c>
      <c r="L171" s="183"/>
      <c r="M171" s="52"/>
      <c r="N171" s="60"/>
      <c r="O171" s="222"/>
      <c r="P171" s="171"/>
    </row>
    <row r="172" spans="1:16" ht="12.75">
      <c r="A172" s="172"/>
      <c r="B172" s="177">
        <v>75</v>
      </c>
      <c r="C172" s="178" t="s">
        <v>50</v>
      </c>
      <c r="D172" s="56" t="s">
        <v>2465</v>
      </c>
      <c r="E172" s="56" t="s">
        <v>1471</v>
      </c>
      <c r="F172" s="56" t="s">
        <v>196</v>
      </c>
      <c r="G172" s="51" t="s">
        <v>1508</v>
      </c>
      <c r="H172" s="56" t="s">
        <v>967</v>
      </c>
      <c r="I172" s="181" t="s">
        <v>1431</v>
      </c>
      <c r="J172" s="51" t="s">
        <v>612</v>
      </c>
      <c r="K172" s="56" t="s">
        <v>613</v>
      </c>
      <c r="L172" s="181"/>
      <c r="M172" s="51"/>
      <c r="N172" s="56"/>
      <c r="O172" s="221"/>
      <c r="P172" s="170"/>
    </row>
    <row r="173" spans="1:16" ht="12.75">
      <c r="A173" s="173" t="s">
        <v>1100</v>
      </c>
      <c r="B173" s="179"/>
      <c r="C173" s="180" t="s">
        <v>1666</v>
      </c>
      <c r="D173" s="60" t="s">
        <v>2485</v>
      </c>
      <c r="E173" s="60" t="s">
        <v>614</v>
      </c>
      <c r="F173" s="60"/>
      <c r="G173" s="52" t="s">
        <v>2429</v>
      </c>
      <c r="H173" s="60" t="s">
        <v>100</v>
      </c>
      <c r="I173" s="183" t="s">
        <v>952</v>
      </c>
      <c r="J173" s="52" t="s">
        <v>2429</v>
      </c>
      <c r="K173" s="60" t="s">
        <v>615</v>
      </c>
      <c r="L173" s="183"/>
      <c r="M173" s="52"/>
      <c r="N173" s="60"/>
      <c r="O173" s="222"/>
      <c r="P173" s="171"/>
    </row>
    <row r="174" spans="1:16" ht="12.75">
      <c r="A174" s="172"/>
      <c r="B174" s="177">
        <v>32</v>
      </c>
      <c r="C174" s="178" t="s">
        <v>2541</v>
      </c>
      <c r="D174" s="56" t="s">
        <v>1418</v>
      </c>
      <c r="E174" s="56" t="s">
        <v>1419</v>
      </c>
      <c r="F174" s="56" t="s">
        <v>196</v>
      </c>
      <c r="G174" s="51" t="s">
        <v>1420</v>
      </c>
      <c r="H174" s="56" t="s">
        <v>2469</v>
      </c>
      <c r="I174" s="181" t="s">
        <v>1008</v>
      </c>
      <c r="J174" s="51" t="s">
        <v>620</v>
      </c>
      <c r="K174" s="56"/>
      <c r="L174" s="181"/>
      <c r="M174" s="51"/>
      <c r="N174" s="56"/>
      <c r="O174" s="221"/>
      <c r="P174" s="170"/>
    </row>
    <row r="175" spans="1:16" ht="12.75">
      <c r="A175" s="173" t="s">
        <v>1100</v>
      </c>
      <c r="B175" s="179"/>
      <c r="C175" s="180" t="s">
        <v>1777</v>
      </c>
      <c r="D175" s="60" t="s">
        <v>621</v>
      </c>
      <c r="E175" s="60" t="s">
        <v>1118</v>
      </c>
      <c r="F175" s="60"/>
      <c r="G175" s="52" t="s">
        <v>1421</v>
      </c>
      <c r="H175" s="60" t="s">
        <v>1133</v>
      </c>
      <c r="I175" s="183" t="s">
        <v>622</v>
      </c>
      <c r="J175" s="52" t="s">
        <v>1190</v>
      </c>
      <c r="K175" s="60"/>
      <c r="L175" s="183"/>
      <c r="M175" s="52"/>
      <c r="N175" s="60"/>
      <c r="O175" s="222"/>
      <c r="P175" s="171"/>
    </row>
    <row r="176" spans="1:16" ht="12.75">
      <c r="A176" s="172"/>
      <c r="B176" s="177">
        <v>56</v>
      </c>
      <c r="C176" s="178" t="s">
        <v>2475</v>
      </c>
      <c r="D176" s="56" t="s">
        <v>1480</v>
      </c>
      <c r="E176" s="56" t="s">
        <v>2471</v>
      </c>
      <c r="F176" s="56" t="s">
        <v>196</v>
      </c>
      <c r="G176" s="51" t="s">
        <v>2387</v>
      </c>
      <c r="H176" s="56" t="s">
        <v>2504</v>
      </c>
      <c r="I176" s="181" t="s">
        <v>109</v>
      </c>
      <c r="J176" s="51" t="s">
        <v>623</v>
      </c>
      <c r="K176" s="56"/>
      <c r="L176" s="181"/>
      <c r="M176" s="51"/>
      <c r="N176" s="56"/>
      <c r="O176" s="221"/>
      <c r="P176" s="170"/>
    </row>
    <row r="177" spans="1:16" ht="12.75">
      <c r="A177" s="173" t="s">
        <v>1100</v>
      </c>
      <c r="B177" s="179"/>
      <c r="C177" s="180" t="s">
        <v>1131</v>
      </c>
      <c r="D177" s="60" t="s">
        <v>111</v>
      </c>
      <c r="E177" s="60" t="s">
        <v>948</v>
      </c>
      <c r="F177" s="60"/>
      <c r="G177" s="52" t="s">
        <v>2399</v>
      </c>
      <c r="H177" s="60" t="s">
        <v>1989</v>
      </c>
      <c r="I177" s="183" t="s">
        <v>2422</v>
      </c>
      <c r="J177" s="52" t="s">
        <v>2399</v>
      </c>
      <c r="K177" s="60"/>
      <c r="L177" s="183"/>
      <c r="M177" s="52"/>
      <c r="N177" s="60"/>
      <c r="O177" s="222"/>
      <c r="P177" s="171"/>
    </row>
    <row r="178" spans="1:16" ht="12.75">
      <c r="A178" s="172"/>
      <c r="B178" s="177">
        <v>50</v>
      </c>
      <c r="C178" s="178" t="s">
        <v>2431</v>
      </c>
      <c r="D178" s="56" t="s">
        <v>1477</v>
      </c>
      <c r="E178" s="56" t="s">
        <v>1478</v>
      </c>
      <c r="F178" s="56" t="s">
        <v>196</v>
      </c>
      <c r="G178" s="51" t="s">
        <v>1479</v>
      </c>
      <c r="H178" s="56" t="s">
        <v>2507</v>
      </c>
      <c r="I178" s="181" t="s">
        <v>2398</v>
      </c>
      <c r="J178" s="51" t="s">
        <v>624</v>
      </c>
      <c r="K178" s="56"/>
      <c r="L178" s="181"/>
      <c r="M178" s="51"/>
      <c r="N178" s="56"/>
      <c r="O178" s="221"/>
      <c r="P178" s="170"/>
    </row>
    <row r="179" spans="1:16" ht="12.75">
      <c r="A179" s="173" t="s">
        <v>1099</v>
      </c>
      <c r="B179" s="179"/>
      <c r="C179" s="180" t="s">
        <v>1821</v>
      </c>
      <c r="D179" s="60" t="s">
        <v>165</v>
      </c>
      <c r="E179" s="60" t="s">
        <v>164</v>
      </c>
      <c r="F179" s="60"/>
      <c r="G179" s="52" t="s">
        <v>165</v>
      </c>
      <c r="H179" s="60" t="s">
        <v>275</v>
      </c>
      <c r="I179" s="183" t="s">
        <v>26</v>
      </c>
      <c r="J179" s="52" t="s">
        <v>1015</v>
      </c>
      <c r="K179" s="60"/>
      <c r="L179" s="183"/>
      <c r="M179" s="52"/>
      <c r="N179" s="60"/>
      <c r="O179" s="222"/>
      <c r="P179" s="171"/>
    </row>
    <row r="180" spans="1:16" ht="12.75">
      <c r="A180" s="172"/>
      <c r="B180" s="177">
        <v>116</v>
      </c>
      <c r="C180" s="178" t="s">
        <v>52</v>
      </c>
      <c r="D180" s="56" t="s">
        <v>1195</v>
      </c>
      <c r="E180" s="56" t="s">
        <v>1510</v>
      </c>
      <c r="F180" s="56" t="s">
        <v>196</v>
      </c>
      <c r="G180" s="51" t="s">
        <v>1185</v>
      </c>
      <c r="H180" s="56" t="s">
        <v>2392</v>
      </c>
      <c r="I180" s="181" t="s">
        <v>625</v>
      </c>
      <c r="J180" s="51" t="s">
        <v>626</v>
      </c>
      <c r="K180" s="56"/>
      <c r="L180" s="181"/>
      <c r="M180" s="51"/>
      <c r="N180" s="56"/>
      <c r="O180" s="221"/>
      <c r="P180" s="170"/>
    </row>
    <row r="181" spans="1:16" ht="12.75">
      <c r="A181" s="173" t="s">
        <v>1106</v>
      </c>
      <c r="B181" s="179"/>
      <c r="C181" s="180" t="s">
        <v>1821</v>
      </c>
      <c r="D181" s="60" t="s">
        <v>540</v>
      </c>
      <c r="E181" s="60" t="s">
        <v>591</v>
      </c>
      <c r="F181" s="60"/>
      <c r="G181" s="52" t="s">
        <v>627</v>
      </c>
      <c r="H181" s="60" t="s">
        <v>1150</v>
      </c>
      <c r="I181" s="183" t="s">
        <v>440</v>
      </c>
      <c r="J181" s="52" t="s">
        <v>1162</v>
      </c>
      <c r="K181" s="60"/>
      <c r="L181" s="183"/>
      <c r="M181" s="52"/>
      <c r="N181" s="60"/>
      <c r="O181" s="222"/>
      <c r="P181" s="171"/>
    </row>
    <row r="182" spans="1:16" ht="12.75">
      <c r="A182" s="172"/>
      <c r="B182" s="177">
        <v>59</v>
      </c>
      <c r="C182" s="178" t="s">
        <v>2473</v>
      </c>
      <c r="D182" s="56" t="s">
        <v>1467</v>
      </c>
      <c r="E182" s="56" t="s">
        <v>2499</v>
      </c>
      <c r="F182" s="56" t="s">
        <v>196</v>
      </c>
      <c r="G182" s="51" t="s">
        <v>2456</v>
      </c>
      <c r="H182" s="56" t="s">
        <v>1468</v>
      </c>
      <c r="I182" s="181" t="s">
        <v>2453</v>
      </c>
      <c r="J182" s="51"/>
      <c r="K182" s="56"/>
      <c r="L182" s="181"/>
      <c r="M182" s="51"/>
      <c r="N182" s="56"/>
      <c r="O182" s="221"/>
      <c r="P182" s="170"/>
    </row>
    <row r="183" spans="1:16" ht="12.75">
      <c r="A183" s="173" t="s">
        <v>1100</v>
      </c>
      <c r="B183" s="179"/>
      <c r="C183" s="180" t="s">
        <v>1109</v>
      </c>
      <c r="D183" s="60" t="s">
        <v>628</v>
      </c>
      <c r="E183" s="60" t="s">
        <v>629</v>
      </c>
      <c r="F183" s="60"/>
      <c r="G183" s="52" t="s">
        <v>965</v>
      </c>
      <c r="H183" s="60" t="s">
        <v>106</v>
      </c>
      <c r="I183" s="183" t="s">
        <v>772</v>
      </c>
      <c r="J183" s="52"/>
      <c r="K183" s="60"/>
      <c r="L183" s="183"/>
      <c r="M183" s="52"/>
      <c r="N183" s="60"/>
      <c r="O183" s="222"/>
      <c r="P183" s="171"/>
    </row>
    <row r="184" spans="1:16" ht="12.75">
      <c r="A184" s="172"/>
      <c r="B184" s="177">
        <v>93</v>
      </c>
      <c r="C184" s="178" t="s">
        <v>1538</v>
      </c>
      <c r="D184" s="56" t="s">
        <v>1539</v>
      </c>
      <c r="E184" s="56" t="s">
        <v>2514</v>
      </c>
      <c r="F184" s="56" t="s">
        <v>196</v>
      </c>
      <c r="G184" s="51" t="s">
        <v>962</v>
      </c>
      <c r="H184" s="56" t="s">
        <v>0</v>
      </c>
      <c r="I184" s="181"/>
      <c r="J184" s="51"/>
      <c r="K184" s="56"/>
      <c r="L184" s="181"/>
      <c r="M184" s="51"/>
      <c r="N184" s="56"/>
      <c r="O184" s="221"/>
      <c r="P184" s="170"/>
    </row>
    <row r="185" spans="1:16" ht="12.75">
      <c r="A185" s="173" t="s">
        <v>1099</v>
      </c>
      <c r="B185" s="179"/>
      <c r="C185" s="180" t="s">
        <v>1666</v>
      </c>
      <c r="D185" s="60" t="s">
        <v>630</v>
      </c>
      <c r="E185" s="60" t="s">
        <v>741</v>
      </c>
      <c r="F185" s="60"/>
      <c r="G185" s="52" t="s">
        <v>793</v>
      </c>
      <c r="H185" s="60" t="s">
        <v>791</v>
      </c>
      <c r="I185" s="183"/>
      <c r="J185" s="52"/>
      <c r="K185" s="60"/>
      <c r="L185" s="183"/>
      <c r="M185" s="52"/>
      <c r="N185" s="60"/>
      <c r="O185" s="222"/>
      <c r="P185" s="171"/>
    </row>
    <row r="186" spans="1:16" ht="12.75">
      <c r="A186" s="172"/>
      <c r="B186" s="177">
        <v>92</v>
      </c>
      <c r="C186" s="178" t="s">
        <v>1559</v>
      </c>
      <c r="D186" s="56" t="s">
        <v>1560</v>
      </c>
      <c r="E186" s="56" t="s">
        <v>2515</v>
      </c>
      <c r="F186" s="56" t="s">
        <v>196</v>
      </c>
      <c r="G186" s="51" t="s">
        <v>985</v>
      </c>
      <c r="H186" s="56" t="s">
        <v>986</v>
      </c>
      <c r="I186" s="181"/>
      <c r="J186" s="51"/>
      <c r="K186" s="56"/>
      <c r="L186" s="181"/>
      <c r="M186" s="51"/>
      <c r="N186" s="56"/>
      <c r="O186" s="221"/>
      <c r="P186" s="170"/>
    </row>
    <row r="187" spans="1:16" ht="12.75">
      <c r="A187" s="173" t="s">
        <v>1099</v>
      </c>
      <c r="B187" s="179"/>
      <c r="C187" s="180" t="s">
        <v>1925</v>
      </c>
      <c r="D187" s="60" t="s">
        <v>631</v>
      </c>
      <c r="E187" s="60" t="s">
        <v>632</v>
      </c>
      <c r="F187" s="60"/>
      <c r="G187" s="52" t="s">
        <v>632</v>
      </c>
      <c r="H187" s="60" t="s">
        <v>415</v>
      </c>
      <c r="I187" s="183"/>
      <c r="J187" s="52"/>
      <c r="K187" s="60"/>
      <c r="L187" s="183"/>
      <c r="M187" s="52"/>
      <c r="N187" s="60"/>
      <c r="O187" s="222"/>
      <c r="P187" s="171"/>
    </row>
    <row r="188" spans="1:16" ht="12.75">
      <c r="A188" s="172"/>
      <c r="B188" s="177">
        <v>68</v>
      </c>
      <c r="C188" s="178" t="s">
        <v>2502</v>
      </c>
      <c r="D188" s="56" t="s">
        <v>2481</v>
      </c>
      <c r="E188" s="56" t="s">
        <v>1566</v>
      </c>
      <c r="F188" s="56" t="s">
        <v>196</v>
      </c>
      <c r="G188" s="51" t="s">
        <v>976</v>
      </c>
      <c r="H188" s="56" t="s">
        <v>2412</v>
      </c>
      <c r="I188" s="181"/>
      <c r="J188" s="51"/>
      <c r="K188" s="56"/>
      <c r="L188" s="181"/>
      <c r="M188" s="51"/>
      <c r="N188" s="56"/>
      <c r="O188" s="221"/>
      <c r="P188" s="170"/>
    </row>
    <row r="189" spans="1:16" ht="12.75">
      <c r="A189" s="173" t="s">
        <v>1099</v>
      </c>
      <c r="B189" s="179"/>
      <c r="C189" s="180" t="s">
        <v>1666</v>
      </c>
      <c r="D189" s="60" t="s">
        <v>477</v>
      </c>
      <c r="E189" s="60" t="s">
        <v>1561</v>
      </c>
      <c r="F189" s="60"/>
      <c r="G189" s="52" t="s">
        <v>634</v>
      </c>
      <c r="H189" s="60" t="s">
        <v>887</v>
      </c>
      <c r="I189" s="183"/>
      <c r="J189" s="52"/>
      <c r="K189" s="60"/>
      <c r="L189" s="183"/>
      <c r="M189" s="52"/>
      <c r="N189" s="60"/>
      <c r="O189" s="222"/>
      <c r="P189" s="171"/>
    </row>
    <row r="190" spans="1:16" ht="12.75">
      <c r="A190" s="172"/>
      <c r="B190" s="177">
        <v>122</v>
      </c>
      <c r="C190" s="178" t="s">
        <v>2463</v>
      </c>
      <c r="D190" s="56" t="s">
        <v>1175</v>
      </c>
      <c r="E190" s="56" t="s">
        <v>16</v>
      </c>
      <c r="F190" s="56" t="s">
        <v>196</v>
      </c>
      <c r="G190" s="51" t="s">
        <v>997</v>
      </c>
      <c r="H190" s="56" t="s">
        <v>998</v>
      </c>
      <c r="I190" s="181"/>
      <c r="J190" s="51"/>
      <c r="K190" s="56"/>
      <c r="L190" s="181"/>
      <c r="M190" s="51"/>
      <c r="N190" s="56"/>
      <c r="O190" s="221"/>
      <c r="P190" s="170"/>
    </row>
    <row r="191" spans="1:16" ht="12.75">
      <c r="A191" s="173" t="s">
        <v>1086</v>
      </c>
      <c r="B191" s="179"/>
      <c r="C191" s="180" t="s">
        <v>2369</v>
      </c>
      <c r="D191" s="60" t="s">
        <v>635</v>
      </c>
      <c r="E191" s="60" t="s">
        <v>636</v>
      </c>
      <c r="F191" s="60"/>
      <c r="G191" s="52" t="s">
        <v>494</v>
      </c>
      <c r="H191" s="60" t="s">
        <v>416</v>
      </c>
      <c r="I191" s="183"/>
      <c r="J191" s="52"/>
      <c r="K191" s="60"/>
      <c r="L191" s="183"/>
      <c r="M191" s="52"/>
      <c r="N191" s="60"/>
      <c r="O191" s="222"/>
      <c r="P191" s="171"/>
    </row>
    <row r="192" spans="1:16" ht="12.75">
      <c r="A192" s="172"/>
      <c r="B192" s="177">
        <v>72</v>
      </c>
      <c r="C192" s="178" t="s">
        <v>2542</v>
      </c>
      <c r="D192" s="56" t="s">
        <v>1595</v>
      </c>
      <c r="E192" s="56" t="s">
        <v>1596</v>
      </c>
      <c r="F192" s="56" t="s">
        <v>196</v>
      </c>
      <c r="G192" s="51" t="s">
        <v>756</v>
      </c>
      <c r="H192" s="56" t="s">
        <v>637</v>
      </c>
      <c r="I192" s="181"/>
      <c r="J192" s="51"/>
      <c r="K192" s="56"/>
      <c r="L192" s="181"/>
      <c r="M192" s="51"/>
      <c r="N192" s="56"/>
      <c r="O192" s="221"/>
      <c r="P192" s="170"/>
    </row>
    <row r="193" spans="1:16" ht="12.75">
      <c r="A193" s="173" t="s">
        <v>1106</v>
      </c>
      <c r="B193" s="179"/>
      <c r="C193" s="180" t="s">
        <v>1733</v>
      </c>
      <c r="D193" s="60" t="s">
        <v>638</v>
      </c>
      <c r="E193" s="60" t="s">
        <v>1592</v>
      </c>
      <c r="F193" s="60"/>
      <c r="G193" s="52" t="s">
        <v>484</v>
      </c>
      <c r="H193" s="60" t="s">
        <v>1037</v>
      </c>
      <c r="I193" s="183"/>
      <c r="J193" s="52"/>
      <c r="K193" s="60"/>
      <c r="L193" s="183"/>
      <c r="M193" s="52"/>
      <c r="N193" s="60"/>
      <c r="O193" s="222"/>
      <c r="P193" s="171"/>
    </row>
    <row r="194" spans="1:16" ht="12.75">
      <c r="A194" s="172"/>
      <c r="B194" s="177">
        <v>113</v>
      </c>
      <c r="C194" s="178" t="s">
        <v>1604</v>
      </c>
      <c r="D194" s="56" t="s">
        <v>1605</v>
      </c>
      <c r="E194" s="56" t="s">
        <v>1606</v>
      </c>
      <c r="F194" s="56" t="s">
        <v>196</v>
      </c>
      <c r="G194" s="51" t="s">
        <v>1027</v>
      </c>
      <c r="H194" s="56" t="s">
        <v>1028</v>
      </c>
      <c r="I194" s="181"/>
      <c r="J194" s="51"/>
      <c r="K194" s="56"/>
      <c r="L194" s="181"/>
      <c r="M194" s="51"/>
      <c r="N194" s="56"/>
      <c r="O194" s="221"/>
      <c r="P194" s="170"/>
    </row>
    <row r="195" spans="1:16" ht="12.75">
      <c r="A195" s="173" t="s">
        <v>1106</v>
      </c>
      <c r="B195" s="179"/>
      <c r="C195" s="180" t="s">
        <v>1670</v>
      </c>
      <c r="D195" s="60" t="s">
        <v>640</v>
      </c>
      <c r="E195" s="60" t="s">
        <v>1597</v>
      </c>
      <c r="F195" s="60"/>
      <c r="G195" s="52" t="s">
        <v>583</v>
      </c>
      <c r="H195" s="60" t="s">
        <v>1156</v>
      </c>
      <c r="I195" s="183"/>
      <c r="J195" s="52"/>
      <c r="K195" s="60"/>
      <c r="L195" s="183"/>
      <c r="M195" s="52"/>
      <c r="N195" s="60"/>
      <c r="O195" s="222"/>
      <c r="P195" s="171"/>
    </row>
    <row r="196" spans="1:16" ht="12.75">
      <c r="A196" s="172"/>
      <c r="B196" s="177">
        <v>17</v>
      </c>
      <c r="C196" s="178" t="s">
        <v>1509</v>
      </c>
      <c r="D196" s="56" t="s">
        <v>2458</v>
      </c>
      <c r="E196" s="56" t="s">
        <v>39</v>
      </c>
      <c r="F196" s="56" t="s">
        <v>196</v>
      </c>
      <c r="G196" s="51" t="s">
        <v>1493</v>
      </c>
      <c r="H196" s="56" t="s">
        <v>1418</v>
      </c>
      <c r="I196" s="181"/>
      <c r="J196" s="51"/>
      <c r="K196" s="56"/>
      <c r="L196" s="181"/>
      <c r="M196" s="51"/>
      <c r="N196" s="56"/>
      <c r="O196" s="221"/>
      <c r="P196" s="170"/>
    </row>
    <row r="197" spans="1:16" ht="12.75">
      <c r="A197" s="173" t="s">
        <v>1102</v>
      </c>
      <c r="B197" s="179"/>
      <c r="C197" s="180" t="s">
        <v>1721</v>
      </c>
      <c r="D197" s="60" t="s">
        <v>639</v>
      </c>
      <c r="E197" s="60" t="s">
        <v>5</v>
      </c>
      <c r="F197" s="60"/>
      <c r="G197" s="52" t="s">
        <v>1532</v>
      </c>
      <c r="H197" s="60" t="s">
        <v>889</v>
      </c>
      <c r="I197" s="183"/>
      <c r="J197" s="52"/>
      <c r="K197" s="60"/>
      <c r="L197" s="183"/>
      <c r="M197" s="52"/>
      <c r="N197" s="60"/>
      <c r="O197" s="222"/>
      <c r="P197" s="171"/>
    </row>
    <row r="198" spans="1:16" ht="12.75">
      <c r="A198" s="172"/>
      <c r="B198" s="177">
        <v>77</v>
      </c>
      <c r="C198" s="178" t="s">
        <v>2520</v>
      </c>
      <c r="D198" s="56" t="s">
        <v>1200</v>
      </c>
      <c r="E198" s="56" t="s">
        <v>1569</v>
      </c>
      <c r="F198" s="56" t="s">
        <v>196</v>
      </c>
      <c r="G198" s="51" t="s">
        <v>641</v>
      </c>
      <c r="H198" s="56" t="s">
        <v>642</v>
      </c>
      <c r="I198" s="181"/>
      <c r="J198" s="51"/>
      <c r="K198" s="56"/>
      <c r="L198" s="181"/>
      <c r="M198" s="51"/>
      <c r="N198" s="56"/>
      <c r="O198" s="152"/>
      <c r="P198" s="175"/>
    </row>
    <row r="199" spans="1:16" ht="12.75">
      <c r="A199" s="173" t="s">
        <v>1099</v>
      </c>
      <c r="B199" s="179"/>
      <c r="C199" s="180" t="s">
        <v>1661</v>
      </c>
      <c r="D199" s="60" t="s">
        <v>643</v>
      </c>
      <c r="E199" s="60" t="s">
        <v>644</v>
      </c>
      <c r="F199" s="60"/>
      <c r="G199" s="52" t="s">
        <v>633</v>
      </c>
      <c r="H199" s="60" t="s">
        <v>645</v>
      </c>
      <c r="I199" s="183"/>
      <c r="J199" s="52"/>
      <c r="K199" s="60"/>
      <c r="L199" s="183"/>
      <c r="M199" s="52"/>
      <c r="N199" s="60"/>
      <c r="O199" s="150"/>
      <c r="P199" s="176"/>
    </row>
    <row r="200" spans="1:16" ht="12.75">
      <c r="A200" s="172"/>
      <c r="B200" s="177">
        <v>37</v>
      </c>
      <c r="C200" s="178" t="s">
        <v>2411</v>
      </c>
      <c r="D200" s="56" t="s">
        <v>2452</v>
      </c>
      <c r="E200" s="56" t="s">
        <v>1533</v>
      </c>
      <c r="F200" s="56" t="s">
        <v>196</v>
      </c>
      <c r="G200" s="51" t="s">
        <v>646</v>
      </c>
      <c r="H200" s="56"/>
      <c r="I200" s="181"/>
      <c r="J200" s="51"/>
      <c r="K200" s="56"/>
      <c r="L200" s="181"/>
      <c r="M200" s="51"/>
      <c r="N200" s="56"/>
      <c r="O200" s="152"/>
      <c r="P200" s="175"/>
    </row>
    <row r="201" spans="1:16" ht="12.75">
      <c r="A201" s="173" t="s">
        <v>1100</v>
      </c>
      <c r="B201" s="179"/>
      <c r="C201" s="180" t="s">
        <v>1103</v>
      </c>
      <c r="D201" s="60" t="s">
        <v>647</v>
      </c>
      <c r="E201" s="60" t="s">
        <v>2450</v>
      </c>
      <c r="F201" s="60"/>
      <c r="G201" s="52" t="s">
        <v>2415</v>
      </c>
      <c r="H201" s="60"/>
      <c r="I201" s="183"/>
      <c r="J201" s="52"/>
      <c r="K201" s="60"/>
      <c r="L201" s="183"/>
      <c r="M201" s="52"/>
      <c r="N201" s="60"/>
      <c r="O201" s="150"/>
      <c r="P201" s="176"/>
    </row>
    <row r="202" spans="1:16" ht="12.75">
      <c r="A202" s="172"/>
      <c r="B202" s="177">
        <v>8</v>
      </c>
      <c r="C202" s="178" t="s">
        <v>1625</v>
      </c>
      <c r="D202" s="56" t="s">
        <v>1626</v>
      </c>
      <c r="E202" s="56" t="s">
        <v>1627</v>
      </c>
      <c r="F202" s="56" t="s">
        <v>196</v>
      </c>
      <c r="G202" s="51" t="s">
        <v>648</v>
      </c>
      <c r="H202" s="56"/>
      <c r="I202" s="181"/>
      <c r="J202" s="51"/>
      <c r="K202" s="56"/>
      <c r="L202" s="181"/>
      <c r="M202" s="51"/>
      <c r="N202" s="56"/>
      <c r="O202" s="152"/>
      <c r="P202" s="175"/>
    </row>
    <row r="203" spans="1:16" ht="12.75">
      <c r="A203" s="173" t="s">
        <v>1108</v>
      </c>
      <c r="B203" s="179"/>
      <c r="C203" s="180" t="s">
        <v>1692</v>
      </c>
      <c r="D203" s="60" t="s">
        <v>649</v>
      </c>
      <c r="E203" s="60" t="s">
        <v>650</v>
      </c>
      <c r="F203" s="60"/>
      <c r="G203" s="52" t="s">
        <v>1520</v>
      </c>
      <c r="H203" s="60"/>
      <c r="I203" s="183"/>
      <c r="J203" s="52"/>
      <c r="K203" s="60"/>
      <c r="L203" s="183"/>
      <c r="M203" s="52"/>
      <c r="N203" s="60"/>
      <c r="O203" s="150"/>
      <c r="P203" s="176"/>
    </row>
    <row r="204" spans="1:16" ht="12.75">
      <c r="A204" s="172"/>
      <c r="B204" s="177">
        <v>95</v>
      </c>
      <c r="C204" s="178" t="s">
        <v>2545</v>
      </c>
      <c r="D204" s="56" t="s">
        <v>651</v>
      </c>
      <c r="E204" s="56" t="s">
        <v>652</v>
      </c>
      <c r="F204" s="56"/>
      <c r="G204" s="51"/>
      <c r="H204" s="56"/>
      <c r="I204" s="181"/>
      <c r="J204" s="51"/>
      <c r="K204" s="56"/>
      <c r="L204" s="181"/>
      <c r="M204" s="51"/>
      <c r="N204" s="56"/>
      <c r="O204" s="152"/>
      <c r="P204" s="175"/>
    </row>
    <row r="205" spans="1:16" ht="12.75">
      <c r="A205" s="173" t="s">
        <v>1095</v>
      </c>
      <c r="B205" s="179"/>
      <c r="C205" s="180" t="s">
        <v>1932</v>
      </c>
      <c r="D205" s="60" t="s">
        <v>1173</v>
      </c>
      <c r="E205" s="60" t="s">
        <v>1188</v>
      </c>
      <c r="F205" s="60"/>
      <c r="G205" s="52"/>
      <c r="H205" s="60"/>
      <c r="I205" s="183"/>
      <c r="J205" s="52"/>
      <c r="K205" s="60"/>
      <c r="L205" s="183"/>
      <c r="M205" s="52"/>
      <c r="N205" s="60"/>
      <c r="O205" s="150"/>
      <c r="P205" s="176"/>
    </row>
    <row r="206" spans="1:16" ht="12.75">
      <c r="A206" s="172"/>
      <c r="B206" s="177">
        <v>119</v>
      </c>
      <c r="C206" s="178" t="s">
        <v>2544</v>
      </c>
      <c r="D206" s="56" t="s">
        <v>665</v>
      </c>
      <c r="E206" s="56" t="s">
        <v>666</v>
      </c>
      <c r="F206" s="56"/>
      <c r="G206" s="51"/>
      <c r="H206" s="56"/>
      <c r="I206" s="181"/>
      <c r="J206" s="51"/>
      <c r="K206" s="56"/>
      <c r="L206" s="181"/>
      <c r="M206" s="51"/>
      <c r="N206" s="56"/>
      <c r="O206" s="152"/>
      <c r="P206" s="152"/>
    </row>
    <row r="207" spans="1:16" ht="12.75">
      <c r="A207" s="173" t="s">
        <v>1086</v>
      </c>
      <c r="B207" s="179"/>
      <c r="C207" s="180" t="s">
        <v>1777</v>
      </c>
      <c r="D207" s="98" t="s">
        <v>743</v>
      </c>
      <c r="E207" s="98" t="s">
        <v>1134</v>
      </c>
      <c r="F207" s="98"/>
      <c r="G207" s="52"/>
      <c r="H207" s="60"/>
      <c r="I207" s="183"/>
      <c r="J207" s="52"/>
      <c r="K207" s="60"/>
      <c r="L207" s="183"/>
      <c r="M207" s="99"/>
      <c r="N207" s="98"/>
      <c r="O207" s="151"/>
      <c r="P207" s="150"/>
    </row>
    <row r="208" spans="1:16" ht="12.75">
      <c r="A208" s="172"/>
      <c r="B208" s="54">
        <v>118</v>
      </c>
      <c r="C208" s="55" t="s">
        <v>1641</v>
      </c>
      <c r="D208" s="51" t="s">
        <v>1591</v>
      </c>
      <c r="E208" s="56" t="s">
        <v>1436</v>
      </c>
      <c r="F208" s="181"/>
      <c r="G208" s="51"/>
      <c r="H208" s="56"/>
      <c r="I208" s="181"/>
      <c r="J208" s="51"/>
      <c r="K208" s="56"/>
      <c r="L208" s="181"/>
      <c r="M208" s="51"/>
      <c r="N208" s="56"/>
      <c r="O208" s="152"/>
      <c r="P208" s="152"/>
    </row>
    <row r="209" spans="1:16" ht="12.75">
      <c r="A209" s="173" t="s">
        <v>1086</v>
      </c>
      <c r="B209" s="58"/>
      <c r="C209" s="59" t="s">
        <v>1777</v>
      </c>
      <c r="D209" s="52" t="s">
        <v>653</v>
      </c>
      <c r="E209" s="60" t="s">
        <v>2466</v>
      </c>
      <c r="F209" s="183"/>
      <c r="G209" s="52"/>
      <c r="H209" s="60"/>
      <c r="I209" s="183"/>
      <c r="J209" s="52"/>
      <c r="K209" s="60"/>
      <c r="L209" s="183"/>
      <c r="M209" s="52"/>
      <c r="N209" s="60"/>
      <c r="O209" s="150"/>
      <c r="P209" s="150"/>
    </row>
    <row r="210" spans="1:16" ht="12.75">
      <c r="A210" s="172"/>
      <c r="B210" s="54">
        <v>117</v>
      </c>
      <c r="C210" s="178" t="s">
        <v>2543</v>
      </c>
      <c r="D210" s="51" t="s">
        <v>667</v>
      </c>
      <c r="E210" s="56" t="s">
        <v>668</v>
      </c>
      <c r="F210" s="181"/>
      <c r="G210" s="51"/>
      <c r="H210" s="56"/>
      <c r="I210" s="181"/>
      <c r="J210" s="51"/>
      <c r="K210" s="56"/>
      <c r="L210" s="181"/>
      <c r="M210" s="51"/>
      <c r="N210" s="56"/>
      <c r="O210" s="152"/>
      <c r="P210" s="152"/>
    </row>
    <row r="211" spans="1:16" ht="12.75">
      <c r="A211" s="173" t="s">
        <v>1086</v>
      </c>
      <c r="B211" s="58"/>
      <c r="C211" s="180" t="s">
        <v>1103</v>
      </c>
      <c r="D211" s="52" t="s">
        <v>669</v>
      </c>
      <c r="E211" s="60" t="s">
        <v>738</v>
      </c>
      <c r="F211" s="183"/>
      <c r="G211" s="52"/>
      <c r="H211" s="60"/>
      <c r="I211" s="183"/>
      <c r="J211" s="52"/>
      <c r="K211" s="60"/>
      <c r="L211" s="183"/>
      <c r="M211" s="99"/>
      <c r="N211" s="98"/>
      <c r="O211" s="151"/>
      <c r="P211" s="150"/>
    </row>
    <row r="212" spans="1:16" ht="12.75">
      <c r="A212" s="172"/>
      <c r="B212" s="54">
        <v>43</v>
      </c>
      <c r="C212" s="178" t="s">
        <v>2451</v>
      </c>
      <c r="D212" s="51" t="s">
        <v>40</v>
      </c>
      <c r="E212" s="56" t="s">
        <v>29</v>
      </c>
      <c r="F212" s="181"/>
      <c r="G212" s="51"/>
      <c r="H212" s="56"/>
      <c r="I212" s="181"/>
      <c r="J212" s="51"/>
      <c r="K212" s="56"/>
      <c r="L212" s="181"/>
      <c r="M212" s="51"/>
      <c r="N212" s="56"/>
      <c r="O212" s="152"/>
      <c r="P212" s="152"/>
    </row>
    <row r="213" spans="1:16" ht="12.75">
      <c r="A213" s="173" t="s">
        <v>1099</v>
      </c>
      <c r="B213" s="58"/>
      <c r="C213" s="180" t="s">
        <v>1666</v>
      </c>
      <c r="D213" s="52" t="s">
        <v>654</v>
      </c>
      <c r="E213" s="60" t="s">
        <v>182</v>
      </c>
      <c r="F213" s="183"/>
      <c r="G213" s="52"/>
      <c r="H213" s="60"/>
      <c r="I213" s="183"/>
      <c r="J213" s="52"/>
      <c r="K213" s="60"/>
      <c r="L213" s="183"/>
      <c r="M213" s="52"/>
      <c r="N213" s="60"/>
      <c r="O213" s="150"/>
      <c r="P213" s="150"/>
    </row>
    <row r="214" spans="1:16" ht="12.75">
      <c r="A214" s="172"/>
      <c r="B214" s="54">
        <v>65</v>
      </c>
      <c r="C214" s="178" t="s">
        <v>6</v>
      </c>
      <c r="D214" s="51" t="s">
        <v>2464</v>
      </c>
      <c r="E214" s="56" t="s">
        <v>1567</v>
      </c>
      <c r="F214" s="181"/>
      <c r="G214" s="51"/>
      <c r="H214" s="56"/>
      <c r="I214" s="181"/>
      <c r="J214" s="51"/>
      <c r="K214" s="56"/>
      <c r="L214" s="181"/>
      <c r="M214" s="51"/>
      <c r="N214" s="56"/>
      <c r="O214" s="152"/>
      <c r="P214" s="152"/>
    </row>
    <row r="215" spans="1:16" ht="12.75">
      <c r="A215" s="173" t="s">
        <v>1095</v>
      </c>
      <c r="B215" s="58"/>
      <c r="C215" s="180" t="s">
        <v>1838</v>
      </c>
      <c r="D215" s="52" t="s">
        <v>659</v>
      </c>
      <c r="E215" s="60" t="s">
        <v>659</v>
      </c>
      <c r="F215" s="183"/>
      <c r="G215" s="52"/>
      <c r="H215" s="60"/>
      <c r="I215" s="183"/>
      <c r="J215" s="52"/>
      <c r="K215" s="60"/>
      <c r="L215" s="183"/>
      <c r="M215" s="99"/>
      <c r="N215" s="98"/>
      <c r="O215" s="151"/>
      <c r="P215" s="150"/>
    </row>
    <row r="216" spans="1:16" ht="12.75">
      <c r="A216" s="172"/>
      <c r="B216" s="54">
        <v>47</v>
      </c>
      <c r="C216" s="178" t="s">
        <v>49</v>
      </c>
      <c r="D216" s="51" t="s">
        <v>15</v>
      </c>
      <c r="E216" s="56" t="s">
        <v>2507</v>
      </c>
      <c r="F216" s="181"/>
      <c r="G216" s="51"/>
      <c r="H216" s="56"/>
      <c r="I216" s="181"/>
      <c r="J216" s="51"/>
      <c r="K216" s="56"/>
      <c r="L216" s="181"/>
      <c r="M216" s="51"/>
      <c r="N216" s="56"/>
      <c r="O216" s="152"/>
      <c r="P216" s="152"/>
    </row>
    <row r="217" spans="1:16" ht="12.75">
      <c r="A217" s="173" t="s">
        <v>1099</v>
      </c>
      <c r="B217" s="58"/>
      <c r="C217" s="180" t="s">
        <v>1666</v>
      </c>
      <c r="D217" s="52" t="s">
        <v>658</v>
      </c>
      <c r="E217" s="60" t="s">
        <v>1491</v>
      </c>
      <c r="F217" s="183"/>
      <c r="G217" s="52"/>
      <c r="H217" s="60"/>
      <c r="I217" s="183"/>
      <c r="J217" s="52"/>
      <c r="K217" s="60"/>
      <c r="L217" s="183"/>
      <c r="M217" s="52"/>
      <c r="N217" s="60"/>
      <c r="O217" s="150"/>
      <c r="P217" s="150"/>
    </row>
    <row r="218" spans="1:16" ht="12.75">
      <c r="A218" s="172"/>
      <c r="B218" s="54">
        <v>73</v>
      </c>
      <c r="C218" s="178" t="s">
        <v>1556</v>
      </c>
      <c r="D218" s="51" t="s">
        <v>2464</v>
      </c>
      <c r="E218" s="56" t="s">
        <v>2382</v>
      </c>
      <c r="F218" s="181"/>
      <c r="G218" s="51"/>
      <c r="H218" s="56"/>
      <c r="I218" s="181"/>
      <c r="J218" s="51"/>
      <c r="K218" s="56"/>
      <c r="L218" s="181"/>
      <c r="M218" s="51"/>
      <c r="N218" s="56"/>
      <c r="O218" s="152"/>
      <c r="P218" s="152"/>
    </row>
    <row r="219" spans="1:16" ht="12.75">
      <c r="A219" s="173" t="s">
        <v>1100</v>
      </c>
      <c r="B219" s="58"/>
      <c r="C219" s="180" t="s">
        <v>1880</v>
      </c>
      <c r="D219" s="52" t="s">
        <v>2474</v>
      </c>
      <c r="E219" s="60" t="s">
        <v>656</v>
      </c>
      <c r="F219" s="183"/>
      <c r="G219" s="52"/>
      <c r="H219" s="60"/>
      <c r="I219" s="183"/>
      <c r="J219" s="52"/>
      <c r="K219" s="60"/>
      <c r="L219" s="183"/>
      <c r="M219" s="99"/>
      <c r="N219" s="98"/>
      <c r="O219" s="151"/>
      <c r="P219" s="150"/>
    </row>
    <row r="220" spans="1:16" ht="12.75">
      <c r="A220" s="172"/>
      <c r="B220" s="54">
        <v>39</v>
      </c>
      <c r="C220" s="178" t="s">
        <v>1634</v>
      </c>
      <c r="D220" s="51" t="s">
        <v>660</v>
      </c>
      <c r="E220" s="56" t="s">
        <v>661</v>
      </c>
      <c r="F220" s="181"/>
      <c r="G220" s="51"/>
      <c r="H220" s="56"/>
      <c r="I220" s="181"/>
      <c r="J220" s="51"/>
      <c r="K220" s="56"/>
      <c r="L220" s="181"/>
      <c r="M220" s="51"/>
      <c r="N220" s="56"/>
      <c r="O220" s="152"/>
      <c r="P220" s="152"/>
    </row>
    <row r="221" spans="1:16" ht="12.75">
      <c r="A221" s="173" t="s">
        <v>1099</v>
      </c>
      <c r="B221" s="58"/>
      <c r="C221" s="180" t="s">
        <v>1696</v>
      </c>
      <c r="D221" s="52" t="s">
        <v>514</v>
      </c>
      <c r="E221" s="60" t="s">
        <v>662</v>
      </c>
      <c r="F221" s="183"/>
      <c r="G221" s="52"/>
      <c r="H221" s="60"/>
      <c r="I221" s="183"/>
      <c r="J221" s="52"/>
      <c r="K221" s="60"/>
      <c r="L221" s="183"/>
      <c r="M221" s="52"/>
      <c r="N221" s="60"/>
      <c r="O221" s="150"/>
      <c r="P221" s="150"/>
    </row>
    <row r="222" spans="1:16" ht="12.75">
      <c r="A222" s="172"/>
      <c r="B222" s="54">
        <v>9</v>
      </c>
      <c r="C222" s="178" t="s">
        <v>17</v>
      </c>
      <c r="D222" s="51" t="s">
        <v>2523</v>
      </c>
      <c r="E222" s="56" t="s">
        <v>1457</v>
      </c>
      <c r="F222" s="181"/>
      <c r="G222" s="51"/>
      <c r="H222" s="56"/>
      <c r="I222" s="181"/>
      <c r="J222" s="51"/>
      <c r="K222" s="56"/>
      <c r="L222" s="181"/>
      <c r="M222" s="51"/>
      <c r="N222" s="56"/>
      <c r="O222" s="152"/>
      <c r="P222" s="152"/>
    </row>
    <row r="223" spans="1:16" ht="12.75">
      <c r="A223" s="173" t="s">
        <v>1108</v>
      </c>
      <c r="B223" s="58"/>
      <c r="C223" s="180" t="s">
        <v>1696</v>
      </c>
      <c r="D223" s="52" t="s">
        <v>19</v>
      </c>
      <c r="E223" s="60" t="s">
        <v>1562</v>
      </c>
      <c r="F223" s="183"/>
      <c r="G223" s="52"/>
      <c r="H223" s="60"/>
      <c r="I223" s="183"/>
      <c r="J223" s="52"/>
      <c r="K223" s="60"/>
      <c r="L223" s="183"/>
      <c r="M223" s="99"/>
      <c r="N223" s="98"/>
      <c r="O223" s="151"/>
      <c r="P223" s="150"/>
    </row>
    <row r="224" spans="1:16" ht="12.75">
      <c r="A224" s="172"/>
      <c r="B224" s="54">
        <v>90</v>
      </c>
      <c r="C224" s="178" t="s">
        <v>1636</v>
      </c>
      <c r="D224" s="51" t="s">
        <v>473</v>
      </c>
      <c r="E224" s="56" t="s">
        <v>670</v>
      </c>
      <c r="F224" s="181"/>
      <c r="G224" s="51"/>
      <c r="H224" s="56"/>
      <c r="I224" s="181"/>
      <c r="J224" s="51"/>
      <c r="K224" s="56"/>
      <c r="L224" s="181"/>
      <c r="M224" s="51"/>
      <c r="N224" s="56"/>
      <c r="O224" s="152"/>
      <c r="P224" s="152"/>
    </row>
    <row r="225" spans="1:16" ht="12.75">
      <c r="A225" s="173" t="s">
        <v>1099</v>
      </c>
      <c r="B225" s="58"/>
      <c r="C225" s="180" t="s">
        <v>1788</v>
      </c>
      <c r="D225" s="52" t="s">
        <v>671</v>
      </c>
      <c r="E225" s="60" t="s">
        <v>1506</v>
      </c>
      <c r="F225" s="183"/>
      <c r="G225" s="52"/>
      <c r="H225" s="60"/>
      <c r="I225" s="183"/>
      <c r="J225" s="52"/>
      <c r="K225" s="60"/>
      <c r="L225" s="183"/>
      <c r="M225" s="52"/>
      <c r="N225" s="60"/>
      <c r="O225" s="150"/>
      <c r="P225" s="150"/>
    </row>
    <row r="226" spans="1:16" ht="12.75">
      <c r="A226" s="172"/>
      <c r="B226" s="54">
        <v>12</v>
      </c>
      <c r="C226" s="178" t="s">
        <v>1633</v>
      </c>
      <c r="D226" s="51" t="s">
        <v>2525</v>
      </c>
      <c r="E226" s="56" t="s">
        <v>672</v>
      </c>
      <c r="F226" s="181"/>
      <c r="G226" s="51"/>
      <c r="H226" s="56"/>
      <c r="I226" s="181"/>
      <c r="J226" s="51"/>
      <c r="K226" s="56"/>
      <c r="L226" s="181"/>
      <c r="M226" s="51"/>
      <c r="N226" s="56"/>
      <c r="O226" s="152"/>
      <c r="P226" s="152"/>
    </row>
    <row r="227" spans="1:16" ht="12.75">
      <c r="A227" s="173" t="s">
        <v>1108</v>
      </c>
      <c r="B227" s="58"/>
      <c r="C227" s="180" t="s">
        <v>1696</v>
      </c>
      <c r="D227" s="52" t="s">
        <v>541</v>
      </c>
      <c r="E227" s="60" t="s">
        <v>673</v>
      </c>
      <c r="F227" s="183"/>
      <c r="G227" s="52"/>
      <c r="H227" s="60"/>
      <c r="I227" s="183"/>
      <c r="J227" s="52"/>
      <c r="K227" s="60"/>
      <c r="L227" s="183"/>
      <c r="M227" s="99"/>
      <c r="N227" s="98"/>
      <c r="O227" s="151"/>
      <c r="P227" s="150"/>
    </row>
    <row r="228" spans="1:16" ht="12.75">
      <c r="A228" s="172"/>
      <c r="B228" s="54">
        <v>115</v>
      </c>
      <c r="C228" s="178" t="s">
        <v>1640</v>
      </c>
      <c r="D228" s="51" t="s">
        <v>674</v>
      </c>
      <c r="E228" s="56" t="s">
        <v>1606</v>
      </c>
      <c r="F228" s="181"/>
      <c r="G228" s="51"/>
      <c r="H228" s="56"/>
      <c r="I228" s="181"/>
      <c r="J228" s="51"/>
      <c r="K228" s="56"/>
      <c r="L228" s="181"/>
      <c r="M228" s="51"/>
      <c r="N228" s="56"/>
      <c r="O228" s="152"/>
      <c r="P228" s="152"/>
    </row>
    <row r="229" spans="1:16" ht="12.75">
      <c r="A229" s="173" t="s">
        <v>1107</v>
      </c>
      <c r="B229" s="58"/>
      <c r="C229" s="180" t="s">
        <v>1137</v>
      </c>
      <c r="D229" s="52" t="s">
        <v>675</v>
      </c>
      <c r="E229" s="60" t="s">
        <v>676</v>
      </c>
      <c r="F229" s="183"/>
      <c r="G229" s="52"/>
      <c r="H229" s="60"/>
      <c r="I229" s="183"/>
      <c r="J229" s="52"/>
      <c r="K229" s="60"/>
      <c r="L229" s="183"/>
      <c r="M229" s="52"/>
      <c r="N229" s="60"/>
      <c r="O229" s="150"/>
      <c r="P229" s="150"/>
    </row>
    <row r="230" spans="1:16" ht="12.75">
      <c r="A230" s="172"/>
      <c r="B230" s="54">
        <v>98</v>
      </c>
      <c r="C230" s="178" t="s">
        <v>1638</v>
      </c>
      <c r="D230" s="51" t="s">
        <v>550</v>
      </c>
      <c r="E230" s="56" t="s">
        <v>677</v>
      </c>
      <c r="F230" s="181"/>
      <c r="G230" s="51"/>
      <c r="H230" s="56"/>
      <c r="I230" s="181"/>
      <c r="J230" s="51"/>
      <c r="K230" s="56"/>
      <c r="L230" s="181"/>
      <c r="M230" s="51"/>
      <c r="N230" s="56"/>
      <c r="O230" s="152"/>
      <c r="P230" s="152"/>
    </row>
    <row r="231" spans="1:16" ht="12.75">
      <c r="A231" s="173" t="s">
        <v>1100</v>
      </c>
      <c r="B231" s="58"/>
      <c r="C231" s="180" t="s">
        <v>1101</v>
      </c>
      <c r="D231" s="52" t="s">
        <v>678</v>
      </c>
      <c r="E231" s="60" t="s">
        <v>679</v>
      </c>
      <c r="F231" s="183"/>
      <c r="G231" s="52"/>
      <c r="H231" s="60"/>
      <c r="I231" s="183"/>
      <c r="J231" s="52"/>
      <c r="K231" s="60"/>
      <c r="L231" s="183"/>
      <c r="M231" s="99"/>
      <c r="N231" s="98"/>
      <c r="O231" s="151"/>
      <c r="P231" s="150"/>
    </row>
    <row r="232" spans="1:16" ht="12.75">
      <c r="A232" s="172"/>
      <c r="B232" s="54">
        <v>5</v>
      </c>
      <c r="C232" s="178" t="s">
        <v>1524</v>
      </c>
      <c r="D232" s="51" t="s">
        <v>1203</v>
      </c>
      <c r="E232" s="56" t="s">
        <v>1621</v>
      </c>
      <c r="F232" s="181"/>
      <c r="G232" s="51"/>
      <c r="H232" s="56"/>
      <c r="I232" s="181"/>
      <c r="J232" s="51"/>
      <c r="K232" s="56"/>
      <c r="L232" s="181"/>
      <c r="M232" s="51"/>
      <c r="N232" s="56"/>
      <c r="O232" s="152"/>
      <c r="P232" s="152"/>
    </row>
    <row r="233" spans="1:16" ht="12.75">
      <c r="A233" s="173" t="s">
        <v>1108</v>
      </c>
      <c r="B233" s="58"/>
      <c r="C233" s="180" t="s">
        <v>1679</v>
      </c>
      <c r="D233" s="52" t="s">
        <v>663</v>
      </c>
      <c r="E233" s="60" t="s">
        <v>664</v>
      </c>
      <c r="F233" s="183"/>
      <c r="G233" s="52"/>
      <c r="H233" s="60"/>
      <c r="I233" s="183"/>
      <c r="J233" s="52"/>
      <c r="K233" s="60"/>
      <c r="L233" s="183"/>
      <c r="M233" s="52"/>
      <c r="N233" s="60"/>
      <c r="O233" s="150"/>
      <c r="P233" s="150"/>
    </row>
    <row r="234" spans="1:16" ht="12.75">
      <c r="A234" s="172"/>
      <c r="B234" s="54">
        <v>125</v>
      </c>
      <c r="C234" s="178" t="s">
        <v>1630</v>
      </c>
      <c r="D234" s="51" t="s">
        <v>1197</v>
      </c>
      <c r="E234" s="56"/>
      <c r="F234" s="181"/>
      <c r="G234" s="51"/>
      <c r="H234" s="56"/>
      <c r="I234" s="181"/>
      <c r="J234" s="51"/>
      <c r="K234" s="56"/>
      <c r="L234" s="181"/>
      <c r="M234" s="51"/>
      <c r="N234" s="56"/>
      <c r="O234" s="152"/>
      <c r="P234" s="152"/>
    </row>
    <row r="235" spans="1:16" ht="12.75">
      <c r="A235" s="173" t="s">
        <v>1086</v>
      </c>
      <c r="B235" s="58"/>
      <c r="C235" s="180" t="s">
        <v>2369</v>
      </c>
      <c r="D235" s="52" t="s">
        <v>680</v>
      </c>
      <c r="E235" s="60"/>
      <c r="F235" s="183"/>
      <c r="G235" s="52"/>
      <c r="H235" s="60"/>
      <c r="I235" s="183"/>
      <c r="J235" s="52"/>
      <c r="K235" s="60"/>
      <c r="L235" s="183"/>
      <c r="M235" s="99"/>
      <c r="N235" s="98"/>
      <c r="O235" s="151"/>
      <c r="P235" s="150"/>
    </row>
    <row r="236" spans="1:16" ht="12.75">
      <c r="A236" s="172"/>
      <c r="B236" s="54">
        <v>69</v>
      </c>
      <c r="C236" s="178" t="s">
        <v>1635</v>
      </c>
      <c r="D236" s="51" t="s">
        <v>1005</v>
      </c>
      <c r="E236" s="56"/>
      <c r="F236" s="181"/>
      <c r="G236" s="51"/>
      <c r="H236" s="56"/>
      <c r="I236" s="181"/>
      <c r="J236" s="51"/>
      <c r="K236" s="56"/>
      <c r="L236" s="181"/>
      <c r="M236" s="51"/>
      <c r="N236" s="56"/>
      <c r="O236" s="152"/>
      <c r="P236" s="152"/>
    </row>
    <row r="237" spans="1:16" ht="12.75">
      <c r="A237" s="173" t="s">
        <v>1104</v>
      </c>
      <c r="B237" s="58"/>
      <c r="C237" s="180" t="s">
        <v>1139</v>
      </c>
      <c r="D237" s="52" t="s">
        <v>681</v>
      </c>
      <c r="E237" s="60"/>
      <c r="F237" s="183"/>
      <c r="G237" s="52"/>
      <c r="H237" s="60"/>
      <c r="I237" s="183"/>
      <c r="J237" s="52"/>
      <c r="K237" s="60"/>
      <c r="L237" s="183"/>
      <c r="M237" s="52"/>
      <c r="N237" s="60"/>
      <c r="O237" s="150"/>
      <c r="P237" s="150"/>
    </row>
    <row r="238" spans="1:16" ht="12.75">
      <c r="A238" s="172"/>
      <c r="B238" s="54">
        <v>103</v>
      </c>
      <c r="C238" s="178" t="s">
        <v>1639</v>
      </c>
      <c r="D238" s="51" t="s">
        <v>682</v>
      </c>
      <c r="E238" s="56"/>
      <c r="F238" s="181"/>
      <c r="G238" s="51"/>
      <c r="H238" s="56"/>
      <c r="I238" s="181"/>
      <c r="J238" s="51"/>
      <c r="K238" s="56"/>
      <c r="L238" s="181"/>
      <c r="M238" s="51"/>
      <c r="N238" s="56"/>
      <c r="O238" s="152"/>
      <c r="P238" s="152"/>
    </row>
    <row r="239" spans="1:16" ht="12.75">
      <c r="A239" s="173" t="s">
        <v>1100</v>
      </c>
      <c r="B239" s="58"/>
      <c r="C239" s="180" t="s">
        <v>2313</v>
      </c>
      <c r="D239" s="52" t="s">
        <v>1614</v>
      </c>
      <c r="E239" s="60"/>
      <c r="F239" s="183"/>
      <c r="G239" s="52"/>
      <c r="H239" s="60"/>
      <c r="I239" s="183"/>
      <c r="J239" s="52"/>
      <c r="K239" s="60"/>
      <c r="L239" s="183"/>
      <c r="M239" s="99"/>
      <c r="N239" s="98"/>
      <c r="O239" s="151"/>
      <c r="P239" s="150"/>
    </row>
    <row r="240" spans="1:16" ht="12.75">
      <c r="A240" s="172"/>
      <c r="B240" s="54">
        <v>4</v>
      </c>
      <c r="C240" s="178" t="s">
        <v>1632</v>
      </c>
      <c r="D240" s="51" t="s">
        <v>683</v>
      </c>
      <c r="E240" s="56"/>
      <c r="F240" s="181"/>
      <c r="G240" s="51"/>
      <c r="H240" s="56"/>
      <c r="I240" s="181"/>
      <c r="J240" s="51"/>
      <c r="K240" s="56"/>
      <c r="L240" s="181"/>
      <c r="M240" s="51"/>
      <c r="N240" s="56"/>
      <c r="O240" s="152"/>
      <c r="P240" s="152"/>
    </row>
    <row r="241" spans="1:16" ht="12.75">
      <c r="A241" s="173" t="s">
        <v>1108</v>
      </c>
      <c r="B241" s="58"/>
      <c r="C241" s="180" t="s">
        <v>1674</v>
      </c>
      <c r="D241" s="52" t="s">
        <v>684</v>
      </c>
      <c r="E241" s="60"/>
      <c r="F241" s="183"/>
      <c r="G241" s="52"/>
      <c r="H241" s="60"/>
      <c r="I241" s="183"/>
      <c r="J241" s="52"/>
      <c r="K241" s="60"/>
      <c r="L241" s="183"/>
      <c r="M241" s="52"/>
      <c r="N241" s="60"/>
      <c r="O241" s="150"/>
      <c r="P241" s="150"/>
    </row>
    <row r="242" spans="1:16" ht="12.75">
      <c r="A242" s="172"/>
      <c r="B242" s="54">
        <v>3</v>
      </c>
      <c r="C242" s="178" t="s">
        <v>1631</v>
      </c>
      <c r="D242" s="51"/>
      <c r="E242" s="56"/>
      <c r="F242" s="181"/>
      <c r="G242" s="51"/>
      <c r="H242" s="56"/>
      <c r="I242" s="181"/>
      <c r="J242" s="51"/>
      <c r="K242" s="56"/>
      <c r="L242" s="181"/>
      <c r="M242" s="51"/>
      <c r="N242" s="56"/>
      <c r="O242" s="152"/>
      <c r="P242" s="152"/>
    </row>
    <row r="243" spans="1:16" ht="12.75">
      <c r="A243" s="173" t="s">
        <v>1108</v>
      </c>
      <c r="B243" s="58"/>
      <c r="C243" s="180" t="s">
        <v>1670</v>
      </c>
      <c r="D243" s="52"/>
      <c r="E243" s="60"/>
      <c r="F243" s="183"/>
      <c r="G243" s="52"/>
      <c r="H243" s="60"/>
      <c r="I243" s="183"/>
      <c r="J243" s="52"/>
      <c r="K243" s="60"/>
      <c r="L243" s="183"/>
      <c r="M243" s="99"/>
      <c r="N243" s="98"/>
      <c r="O243" s="151"/>
      <c r="P243" s="150"/>
    </row>
    <row r="244" spans="1:16" ht="12.75">
      <c r="A244" s="172"/>
      <c r="B244" s="54">
        <v>97</v>
      </c>
      <c r="C244" s="178" t="s">
        <v>1637</v>
      </c>
      <c r="D244" s="98"/>
      <c r="E244" s="98"/>
      <c r="F244" s="98"/>
      <c r="G244" s="51"/>
      <c r="H244" s="56"/>
      <c r="I244" s="181"/>
      <c r="J244" s="51"/>
      <c r="K244" s="56"/>
      <c r="L244" s="181"/>
      <c r="M244" s="51"/>
      <c r="N244" s="56"/>
      <c r="O244" s="152"/>
      <c r="P244" s="152"/>
    </row>
    <row r="245" spans="1:16" ht="13.5" thickBot="1">
      <c r="A245" s="173" t="s">
        <v>1099</v>
      </c>
      <c r="B245" s="58"/>
      <c r="C245" s="180" t="s">
        <v>1788</v>
      </c>
      <c r="D245" s="52"/>
      <c r="E245" s="60"/>
      <c r="F245" s="60"/>
      <c r="G245" s="52"/>
      <c r="H245" s="60"/>
      <c r="I245" s="183"/>
      <c r="J245" s="52"/>
      <c r="K245" s="60"/>
      <c r="L245" s="183"/>
      <c r="M245" s="52"/>
      <c r="N245" s="60"/>
      <c r="O245" s="216"/>
      <c r="P245" s="216"/>
    </row>
    <row r="246" spans="1:3" ht="12.75">
      <c r="A246" s="97"/>
      <c r="B246" s="215"/>
      <c r="C246" s="97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.24" bottom="0" header="0" footer="0"/>
  <pageSetup horizontalDpi="360" verticalDpi="36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20"/>
    </row>
    <row r="2" ht="15.75">
      <c r="E2" s="1" t="str">
        <f>Startlist!$F2</f>
        <v>Raplamaa rahvaralli 2019</v>
      </c>
    </row>
    <row r="3" ht="15">
      <c r="E3" s="20" t="str">
        <f>Startlist!$F3</f>
        <v>18.05.2019</v>
      </c>
    </row>
    <row r="4" spans="1:5" ht="15.75">
      <c r="A4" s="11" t="s">
        <v>1079</v>
      </c>
      <c r="E4" s="20" t="str">
        <f>Startlist!$F7</f>
        <v>Purku</v>
      </c>
    </row>
    <row r="5" spans="1:9" ht="12.75">
      <c r="A5" s="81" t="s">
        <v>1062</v>
      </c>
      <c r="B5" s="82" t="s">
        <v>1053</v>
      </c>
      <c r="C5" s="83" t="s">
        <v>1054</v>
      </c>
      <c r="D5" s="84" t="s">
        <v>1055</v>
      </c>
      <c r="E5" s="84" t="s">
        <v>1057</v>
      </c>
      <c r="F5" s="83" t="s">
        <v>1065</v>
      </c>
      <c r="G5" s="83" t="s">
        <v>1066</v>
      </c>
      <c r="H5" s="85" t="s">
        <v>1063</v>
      </c>
      <c r="I5" s="86" t="s">
        <v>1064</v>
      </c>
    </row>
    <row r="6" spans="1:11" ht="14.25" customHeight="1">
      <c r="A6" s="113" t="s">
        <v>1644</v>
      </c>
      <c r="B6" s="101" t="s">
        <v>1108</v>
      </c>
      <c r="C6" s="102" t="s">
        <v>1658</v>
      </c>
      <c r="D6" s="235" t="s">
        <v>2546</v>
      </c>
      <c r="E6" s="102" t="s">
        <v>1661</v>
      </c>
      <c r="F6" s="103" t="s">
        <v>1956</v>
      </c>
      <c r="G6" s="103" t="s">
        <v>1404</v>
      </c>
      <c r="H6" s="104" t="s">
        <v>1128</v>
      </c>
      <c r="I6" s="114" t="s">
        <v>1128</v>
      </c>
      <c r="J6" s="79"/>
      <c r="K6" s="17"/>
    </row>
    <row r="7" spans="1:11" ht="14.25" customHeight="1">
      <c r="A7" s="113" t="s">
        <v>1645</v>
      </c>
      <c r="B7" s="101" t="s">
        <v>1108</v>
      </c>
      <c r="C7" s="102" t="s">
        <v>1681</v>
      </c>
      <c r="D7" s="102" t="s">
        <v>1682</v>
      </c>
      <c r="E7" s="102" t="s">
        <v>1666</v>
      </c>
      <c r="F7" s="103" t="s">
        <v>1954</v>
      </c>
      <c r="G7" s="103" t="s">
        <v>686</v>
      </c>
      <c r="H7" s="104" t="s">
        <v>1129</v>
      </c>
      <c r="I7" s="114" t="s">
        <v>1129</v>
      </c>
      <c r="J7" s="79"/>
      <c r="K7" s="17"/>
    </row>
    <row r="8" spans="1:11" ht="14.25" customHeight="1">
      <c r="A8" s="113" t="s">
        <v>1646</v>
      </c>
      <c r="B8" s="101" t="s">
        <v>1108</v>
      </c>
      <c r="C8" s="102" t="s">
        <v>1689</v>
      </c>
      <c r="D8" s="102" t="s">
        <v>1690</v>
      </c>
      <c r="E8" s="102" t="s">
        <v>1692</v>
      </c>
      <c r="F8" s="103" t="s">
        <v>1206</v>
      </c>
      <c r="G8" s="103" t="s">
        <v>1160</v>
      </c>
      <c r="H8" s="104" t="s">
        <v>1208</v>
      </c>
      <c r="I8" s="114"/>
      <c r="J8" s="79"/>
      <c r="K8" s="17"/>
    </row>
    <row r="9" spans="1:11" ht="14.25" customHeight="1">
      <c r="A9" s="113"/>
      <c r="B9" s="101"/>
      <c r="C9" s="102"/>
      <c r="D9" s="102"/>
      <c r="E9" s="102"/>
      <c r="F9" s="103" t="s">
        <v>1950</v>
      </c>
      <c r="G9" s="103" t="s">
        <v>1647</v>
      </c>
      <c r="H9" s="104" t="s">
        <v>1204</v>
      </c>
      <c r="I9" s="114" t="s">
        <v>1955</v>
      </c>
      <c r="J9" s="79"/>
      <c r="K9" s="17"/>
    </row>
    <row r="10" spans="1:11" ht="14.25" customHeight="1">
      <c r="A10" s="113" t="s">
        <v>91</v>
      </c>
      <c r="B10" s="101" t="s">
        <v>1099</v>
      </c>
      <c r="C10" s="102" t="s">
        <v>1799</v>
      </c>
      <c r="D10" s="102" t="s">
        <v>1800</v>
      </c>
      <c r="E10" s="102" t="s">
        <v>1666</v>
      </c>
      <c r="F10" s="103" t="s">
        <v>1954</v>
      </c>
      <c r="G10" s="103" t="s">
        <v>1217</v>
      </c>
      <c r="H10" s="104" t="s">
        <v>1127</v>
      </c>
      <c r="I10" s="114" t="s">
        <v>1127</v>
      </c>
      <c r="J10" s="79"/>
      <c r="K10" s="17"/>
    </row>
    <row r="11" spans="1:11" ht="14.25" customHeight="1">
      <c r="A11" s="113" t="s">
        <v>1159</v>
      </c>
      <c r="B11" s="101" t="s">
        <v>1100</v>
      </c>
      <c r="C11" s="102" t="s">
        <v>1822</v>
      </c>
      <c r="D11" s="102" t="s">
        <v>1823</v>
      </c>
      <c r="E11" s="102" t="s">
        <v>1140</v>
      </c>
      <c r="F11" s="103" t="s">
        <v>54</v>
      </c>
      <c r="G11" s="103" t="s">
        <v>1217</v>
      </c>
      <c r="H11" s="104" t="s">
        <v>1127</v>
      </c>
      <c r="I11" s="114" t="s">
        <v>1127</v>
      </c>
      <c r="J11" s="79"/>
      <c r="K11" s="17"/>
    </row>
    <row r="12" spans="1:11" ht="14.25" customHeight="1">
      <c r="A12" s="113" t="s">
        <v>92</v>
      </c>
      <c r="B12" s="101" t="s">
        <v>1100</v>
      </c>
      <c r="C12" s="102" t="s">
        <v>1860</v>
      </c>
      <c r="D12" s="102" t="s">
        <v>1861</v>
      </c>
      <c r="E12" s="102" t="s">
        <v>1103</v>
      </c>
      <c r="F12" s="103" t="s">
        <v>1648</v>
      </c>
      <c r="G12" s="103" t="s">
        <v>1649</v>
      </c>
      <c r="H12" s="104" t="s">
        <v>1650</v>
      </c>
      <c r="I12" s="114" t="s">
        <v>1650</v>
      </c>
      <c r="J12" s="79"/>
      <c r="K12" s="17"/>
    </row>
    <row r="13" spans="1:11" ht="14.25" customHeight="1">
      <c r="A13" s="113" t="s">
        <v>93</v>
      </c>
      <c r="B13" s="101" t="s">
        <v>1106</v>
      </c>
      <c r="C13" s="102" t="s">
        <v>1881</v>
      </c>
      <c r="D13" s="102" t="s">
        <v>1882</v>
      </c>
      <c r="E13" s="102" t="s">
        <v>1872</v>
      </c>
      <c r="F13" s="103" t="s">
        <v>1206</v>
      </c>
      <c r="G13" s="103" t="s">
        <v>1404</v>
      </c>
      <c r="H13" s="104" t="s">
        <v>1128</v>
      </c>
      <c r="I13" s="114" t="s">
        <v>1128</v>
      </c>
      <c r="J13" s="79"/>
      <c r="K13" s="17"/>
    </row>
    <row r="14" spans="1:11" ht="14.25" customHeight="1">
      <c r="A14" s="113" t="s">
        <v>685</v>
      </c>
      <c r="B14" s="101" t="s">
        <v>1104</v>
      </c>
      <c r="C14" s="102" t="s">
        <v>1916</v>
      </c>
      <c r="D14" s="102" t="s">
        <v>1917</v>
      </c>
      <c r="E14" s="102" t="s">
        <v>1141</v>
      </c>
      <c r="F14" s="103" t="s">
        <v>72</v>
      </c>
      <c r="G14" s="103" t="s">
        <v>1160</v>
      </c>
      <c r="H14" s="104" t="s">
        <v>1208</v>
      </c>
      <c r="I14" s="114" t="s">
        <v>1208</v>
      </c>
      <c r="J14" s="79"/>
      <c r="K14" s="17"/>
    </row>
    <row r="15" spans="1:11" ht="14.25" customHeight="1">
      <c r="A15" s="113" t="s">
        <v>687</v>
      </c>
      <c r="B15" s="101" t="s">
        <v>1100</v>
      </c>
      <c r="C15" s="102" t="s">
        <v>1920</v>
      </c>
      <c r="D15" s="102" t="s">
        <v>1921</v>
      </c>
      <c r="E15" s="102" t="s">
        <v>1103</v>
      </c>
      <c r="F15" s="103" t="s">
        <v>72</v>
      </c>
      <c r="G15" s="103" t="s">
        <v>1207</v>
      </c>
      <c r="H15" s="104" t="s">
        <v>1208</v>
      </c>
      <c r="I15" s="114" t="s">
        <v>1208</v>
      </c>
      <c r="J15" s="79"/>
      <c r="K15" s="17"/>
    </row>
    <row r="16" spans="1:11" ht="14.25" customHeight="1">
      <c r="A16" s="113" t="s">
        <v>1164</v>
      </c>
      <c r="B16" s="101" t="s">
        <v>1099</v>
      </c>
      <c r="C16" s="102" t="s">
        <v>1923</v>
      </c>
      <c r="D16" s="102" t="s">
        <v>1924</v>
      </c>
      <c r="E16" s="102" t="s">
        <v>1925</v>
      </c>
      <c r="F16" s="103" t="s">
        <v>73</v>
      </c>
      <c r="G16" s="103" t="s">
        <v>1217</v>
      </c>
      <c r="H16" s="104" t="s">
        <v>1127</v>
      </c>
      <c r="I16" s="114" t="s">
        <v>1127</v>
      </c>
      <c r="J16" s="79"/>
      <c r="K16" s="17"/>
    </row>
    <row r="17" spans="1:11" ht="14.25" customHeight="1">
      <c r="A17" s="113" t="s">
        <v>688</v>
      </c>
      <c r="B17" s="101" t="s">
        <v>1100</v>
      </c>
      <c r="C17" s="102" t="s">
        <v>1940</v>
      </c>
      <c r="D17" s="102" t="s">
        <v>1941</v>
      </c>
      <c r="E17" s="102" t="s">
        <v>1101</v>
      </c>
      <c r="F17" s="103" t="s">
        <v>1953</v>
      </c>
      <c r="G17" s="103" t="s">
        <v>1163</v>
      </c>
      <c r="H17" s="104" t="s">
        <v>1127</v>
      </c>
      <c r="I17" s="114"/>
      <c r="J17" s="79"/>
      <c r="K17" s="17"/>
    </row>
    <row r="18" spans="1:11" ht="14.25" customHeight="1">
      <c r="A18" s="113"/>
      <c r="B18" s="101"/>
      <c r="C18" s="102"/>
      <c r="D18" s="102"/>
      <c r="E18" s="102"/>
      <c r="F18" s="103" t="s">
        <v>692</v>
      </c>
      <c r="G18" s="103" t="s">
        <v>1163</v>
      </c>
      <c r="H18" s="104" t="s">
        <v>1127</v>
      </c>
      <c r="I18" s="114"/>
      <c r="J18" s="79"/>
      <c r="K18" s="17"/>
    </row>
    <row r="19" spans="1:11" ht="14.25" customHeight="1">
      <c r="A19" s="113"/>
      <c r="B19" s="101"/>
      <c r="C19" s="102"/>
      <c r="D19" s="102"/>
      <c r="E19" s="102"/>
      <c r="F19" s="103" t="s">
        <v>1206</v>
      </c>
      <c r="G19" s="103" t="s">
        <v>1651</v>
      </c>
      <c r="H19" s="104" t="s">
        <v>1652</v>
      </c>
      <c r="I19" s="114" t="s">
        <v>1952</v>
      </c>
      <c r="J19" s="79"/>
      <c r="K19" s="17"/>
    </row>
    <row r="20" spans="1:11" ht="14.25" customHeight="1">
      <c r="A20" s="113" t="s">
        <v>689</v>
      </c>
      <c r="B20" s="101" t="s">
        <v>1099</v>
      </c>
      <c r="C20" s="102" t="s">
        <v>2305</v>
      </c>
      <c r="D20" s="102" t="s">
        <v>2306</v>
      </c>
      <c r="E20" s="102" t="s">
        <v>1687</v>
      </c>
      <c r="F20" s="103" t="s">
        <v>692</v>
      </c>
      <c r="G20" s="103" t="s">
        <v>1163</v>
      </c>
      <c r="H20" s="104" t="s">
        <v>1127</v>
      </c>
      <c r="I20" s="114" t="s">
        <v>1127</v>
      </c>
      <c r="J20" s="79"/>
      <c r="K20" s="17"/>
    </row>
    <row r="21" spans="1:11" ht="14.25" customHeight="1">
      <c r="A21" s="113" t="s">
        <v>690</v>
      </c>
      <c r="B21" s="101" t="s">
        <v>1099</v>
      </c>
      <c r="C21" s="102" t="s">
        <v>2307</v>
      </c>
      <c r="D21" s="102" t="s">
        <v>2308</v>
      </c>
      <c r="E21" s="102" t="s">
        <v>1725</v>
      </c>
      <c r="F21" s="103" t="s">
        <v>692</v>
      </c>
      <c r="G21" s="103" t="s">
        <v>1163</v>
      </c>
      <c r="H21" s="104" t="s">
        <v>1127</v>
      </c>
      <c r="I21" s="114"/>
      <c r="J21" s="79"/>
      <c r="K21" s="17"/>
    </row>
    <row r="22" spans="1:11" ht="14.25" customHeight="1">
      <c r="A22" s="113"/>
      <c r="B22" s="101"/>
      <c r="C22" s="102"/>
      <c r="D22" s="102"/>
      <c r="E22" s="102"/>
      <c r="F22" s="103" t="s">
        <v>55</v>
      </c>
      <c r="G22" s="103" t="s">
        <v>1163</v>
      </c>
      <c r="H22" s="104" t="s">
        <v>1127</v>
      </c>
      <c r="I22" s="114" t="s">
        <v>1208</v>
      </c>
      <c r="J22" s="79"/>
      <c r="K22" s="17"/>
    </row>
    <row r="23" spans="1:11" ht="14.25" customHeight="1">
      <c r="A23" s="113" t="s">
        <v>691</v>
      </c>
      <c r="B23" s="101" t="s">
        <v>1100</v>
      </c>
      <c r="C23" s="102" t="s">
        <v>2311</v>
      </c>
      <c r="D23" s="102" t="s">
        <v>2312</v>
      </c>
      <c r="E23" s="102" t="s">
        <v>2313</v>
      </c>
      <c r="F23" s="103" t="s">
        <v>1953</v>
      </c>
      <c r="G23" s="103" t="s">
        <v>1653</v>
      </c>
      <c r="H23" s="104" t="s">
        <v>1951</v>
      </c>
      <c r="I23" s="114" t="s">
        <v>1951</v>
      </c>
      <c r="J23" s="79"/>
      <c r="K23" s="17"/>
    </row>
    <row r="24" spans="1:11" ht="14.25" customHeight="1">
      <c r="A24" s="113" t="s">
        <v>839</v>
      </c>
      <c r="B24" s="101" t="s">
        <v>1086</v>
      </c>
      <c r="C24" s="102" t="s">
        <v>2363</v>
      </c>
      <c r="D24" s="102" t="s">
        <v>2364</v>
      </c>
      <c r="E24" s="102" t="s">
        <v>1733</v>
      </c>
      <c r="F24" s="103" t="s">
        <v>840</v>
      </c>
      <c r="G24" s="103" t="s">
        <v>841</v>
      </c>
      <c r="H24" s="104" t="s">
        <v>842</v>
      </c>
      <c r="I24" s="114"/>
      <c r="J24" s="79"/>
      <c r="K24" s="17"/>
    </row>
    <row r="25" spans="1:11" ht="14.25" customHeight="1">
      <c r="A25" s="113"/>
      <c r="B25" s="101"/>
      <c r="C25" s="102"/>
      <c r="D25" s="102"/>
      <c r="E25" s="102"/>
      <c r="F25" s="103" t="s">
        <v>1954</v>
      </c>
      <c r="G25" s="103" t="s">
        <v>1207</v>
      </c>
      <c r="H25" s="104" t="s">
        <v>1208</v>
      </c>
      <c r="I25" s="114" t="s">
        <v>843</v>
      </c>
      <c r="J25" s="79"/>
      <c r="K25" s="17"/>
    </row>
    <row r="26" spans="1:11" ht="14.25" customHeight="1">
      <c r="A26" s="113" t="s">
        <v>1654</v>
      </c>
      <c r="B26" s="101" t="s">
        <v>1086</v>
      </c>
      <c r="C26" s="102" t="s">
        <v>2371</v>
      </c>
      <c r="D26" s="102" t="s">
        <v>2372</v>
      </c>
      <c r="E26" s="102" t="s">
        <v>1103</v>
      </c>
      <c r="F26" s="103" t="s">
        <v>1206</v>
      </c>
      <c r="G26" s="103" t="s">
        <v>1160</v>
      </c>
      <c r="H26" s="104" t="s">
        <v>1208</v>
      </c>
      <c r="I26" s="114"/>
      <c r="J26" s="79"/>
      <c r="K26" s="17"/>
    </row>
    <row r="27" spans="1:11" ht="14.25" customHeight="1">
      <c r="A27" s="113"/>
      <c r="B27" s="101"/>
      <c r="C27" s="102"/>
      <c r="D27" s="102"/>
      <c r="E27" s="102"/>
      <c r="F27" s="103" t="s">
        <v>1950</v>
      </c>
      <c r="G27" s="103" t="s">
        <v>1217</v>
      </c>
      <c r="H27" s="104" t="s">
        <v>1127</v>
      </c>
      <c r="I27" s="114" t="s">
        <v>1143</v>
      </c>
      <c r="J27" s="79"/>
      <c r="K27" s="17"/>
    </row>
    <row r="28" spans="1:11" ht="14.25" customHeight="1">
      <c r="A28" s="113"/>
      <c r="B28" s="101"/>
      <c r="C28" s="102"/>
      <c r="D28" s="102"/>
      <c r="E28" s="102"/>
      <c r="F28" s="103"/>
      <c r="G28" s="103"/>
      <c r="H28" s="104"/>
      <c r="I28" s="114"/>
      <c r="J28" s="79"/>
      <c r="K28" s="17"/>
    </row>
    <row r="29" spans="1:11" ht="14.25" customHeight="1">
      <c r="A29" s="113"/>
      <c r="B29" s="101"/>
      <c r="C29" s="102"/>
      <c r="D29" s="102"/>
      <c r="E29" s="102"/>
      <c r="F29" s="103"/>
      <c r="G29" s="103"/>
      <c r="H29" s="104"/>
      <c r="I29" s="114"/>
      <c r="J29" s="79"/>
      <c r="K29" s="17"/>
    </row>
    <row r="30" spans="1:11" ht="14.25" customHeight="1">
      <c r="A30" s="113"/>
      <c r="B30" s="101"/>
      <c r="C30" s="102"/>
      <c r="D30" s="102"/>
      <c r="E30" s="102"/>
      <c r="F30" s="103"/>
      <c r="G30" s="103"/>
      <c r="H30" s="104"/>
      <c r="I30" s="114"/>
      <c r="J30" s="79"/>
      <c r="K30" s="17"/>
    </row>
    <row r="31" spans="1:11" ht="14.25" customHeight="1">
      <c r="A31" s="113"/>
      <c r="B31" s="101"/>
      <c r="C31" s="102"/>
      <c r="D31" s="102"/>
      <c r="E31" s="102"/>
      <c r="F31" s="103"/>
      <c r="G31" s="103"/>
      <c r="H31" s="104"/>
      <c r="I31" s="114"/>
      <c r="J31" s="79"/>
      <c r="K31" s="17"/>
    </row>
    <row r="32" spans="1:11" ht="14.25" customHeight="1">
      <c r="A32" s="113"/>
      <c r="B32" s="101"/>
      <c r="C32" s="102"/>
      <c r="D32" s="102"/>
      <c r="E32" s="102"/>
      <c r="F32" s="103"/>
      <c r="G32" s="103"/>
      <c r="H32" s="104"/>
      <c r="I32" s="114"/>
      <c r="J32" s="79"/>
      <c r="K32" s="17"/>
    </row>
    <row r="33" spans="1:11" ht="14.25" customHeight="1">
      <c r="A33" s="113"/>
      <c r="B33" s="101"/>
      <c r="C33" s="102"/>
      <c r="D33" s="102"/>
      <c r="E33" s="102"/>
      <c r="F33" s="103"/>
      <c r="G33" s="103"/>
      <c r="H33" s="104"/>
      <c r="I33" s="114"/>
      <c r="J33" s="79"/>
      <c r="K33" s="17"/>
    </row>
    <row r="34" spans="1:11" ht="14.25" customHeight="1">
      <c r="A34" s="113"/>
      <c r="B34" s="101"/>
      <c r="C34" s="102"/>
      <c r="D34" s="102"/>
      <c r="E34" s="102"/>
      <c r="F34" s="103"/>
      <c r="G34" s="103"/>
      <c r="H34" s="104"/>
      <c r="I34" s="114"/>
      <c r="J34" s="79"/>
      <c r="K34" s="17"/>
    </row>
    <row r="35" spans="1:11" ht="14.25" customHeight="1">
      <c r="A35" s="113"/>
      <c r="B35" s="101"/>
      <c r="C35" s="102"/>
      <c r="D35" s="102"/>
      <c r="E35" s="102"/>
      <c r="F35" s="103"/>
      <c r="G35" s="103"/>
      <c r="H35" s="104"/>
      <c r="I35" s="114"/>
      <c r="J35" s="79"/>
      <c r="K35" s="17"/>
    </row>
    <row r="36" spans="1:11" ht="14.25" customHeight="1">
      <c r="A36" s="113"/>
      <c r="B36" s="101"/>
      <c r="C36" s="102"/>
      <c r="D36" s="102"/>
      <c r="E36" s="102"/>
      <c r="F36" s="103"/>
      <c r="G36" s="103"/>
      <c r="H36" s="104"/>
      <c r="I36" s="114"/>
      <c r="J36" s="79"/>
      <c r="K36" s="17"/>
    </row>
    <row r="37" spans="1:11" ht="14.25" customHeight="1">
      <c r="A37" s="113"/>
      <c r="B37" s="101"/>
      <c r="C37" s="102"/>
      <c r="D37" s="102"/>
      <c r="E37" s="102"/>
      <c r="F37" s="103"/>
      <c r="G37" s="103"/>
      <c r="H37" s="104"/>
      <c r="I37" s="114"/>
      <c r="J37" s="79"/>
      <c r="K37" s="17"/>
    </row>
    <row r="38" spans="1:11" ht="14.25" customHeight="1">
      <c r="A38" s="113"/>
      <c r="B38" s="101"/>
      <c r="C38" s="102"/>
      <c r="D38" s="102"/>
      <c r="E38" s="102"/>
      <c r="F38" s="103"/>
      <c r="G38" s="103"/>
      <c r="H38" s="104"/>
      <c r="I38" s="114"/>
      <c r="J38" s="79"/>
      <c r="K38" s="17"/>
    </row>
    <row r="39" spans="1:11" ht="14.25" customHeight="1">
      <c r="A39" s="113"/>
      <c r="B39" s="101"/>
      <c r="C39" s="102"/>
      <c r="D39" s="102"/>
      <c r="E39" s="102"/>
      <c r="F39" s="103"/>
      <c r="G39" s="103"/>
      <c r="H39" s="104"/>
      <c r="I39" s="114"/>
      <c r="J39" s="79"/>
      <c r="K39" s="17"/>
    </row>
    <row r="40" spans="1:11" ht="14.25" customHeight="1">
      <c r="A40" s="113"/>
      <c r="B40" s="101"/>
      <c r="C40" s="102"/>
      <c r="D40" s="102"/>
      <c r="E40" s="102"/>
      <c r="F40" s="103"/>
      <c r="G40" s="103"/>
      <c r="H40" s="104"/>
      <c r="I40" s="114"/>
      <c r="J40" s="79"/>
      <c r="K40" s="17"/>
    </row>
    <row r="41" spans="1:11" ht="14.25" customHeight="1">
      <c r="A41" s="113"/>
      <c r="B41" s="101"/>
      <c r="C41" s="102"/>
      <c r="D41" s="102"/>
      <c r="E41" s="102"/>
      <c r="F41" s="103"/>
      <c r="G41" s="103"/>
      <c r="H41" s="104"/>
      <c r="I41" s="114"/>
      <c r="J41" s="79"/>
      <c r="K41" s="17"/>
    </row>
    <row r="42" spans="1:11" ht="14.25" customHeight="1">
      <c r="A42" s="113"/>
      <c r="B42" s="101"/>
      <c r="C42" s="102"/>
      <c r="D42" s="102"/>
      <c r="E42" s="102"/>
      <c r="F42" s="103"/>
      <c r="G42" s="103"/>
      <c r="H42" s="104"/>
      <c r="I42" s="114"/>
      <c r="J42" s="79"/>
      <c r="K42" s="17"/>
    </row>
    <row r="43" spans="1:11" ht="14.25" customHeight="1">
      <c r="A43" s="113"/>
      <c r="B43" s="101"/>
      <c r="C43" s="102"/>
      <c r="D43" s="102"/>
      <c r="E43" s="102"/>
      <c r="F43" s="103"/>
      <c r="G43" s="103"/>
      <c r="H43" s="104"/>
      <c r="I43" s="114"/>
      <c r="J43" s="79"/>
      <c r="K43" s="17"/>
    </row>
    <row r="44" spans="1:11" ht="14.25" customHeight="1">
      <c r="A44" s="113"/>
      <c r="B44" s="101"/>
      <c r="C44" s="102"/>
      <c r="D44" s="102"/>
      <c r="E44" s="102"/>
      <c r="F44" s="103"/>
      <c r="G44" s="103"/>
      <c r="H44" s="104"/>
      <c r="I44" s="114"/>
      <c r="J44" s="79"/>
      <c r="K44" s="17"/>
    </row>
    <row r="45" spans="1:11" ht="14.25" customHeight="1">
      <c r="A45" s="113"/>
      <c r="B45" s="101"/>
      <c r="C45" s="102"/>
      <c r="D45" s="102"/>
      <c r="E45" s="102"/>
      <c r="F45" s="103"/>
      <c r="G45" s="103"/>
      <c r="H45" s="104"/>
      <c r="I45" s="114"/>
      <c r="J45" s="79"/>
      <c r="K45" s="17"/>
    </row>
    <row r="46" spans="1:11" ht="14.25" customHeight="1">
      <c r="A46" s="113"/>
      <c r="B46" s="101"/>
      <c r="C46" s="102"/>
      <c r="D46" s="102"/>
      <c r="E46" s="102"/>
      <c r="F46" s="103"/>
      <c r="G46" s="103"/>
      <c r="H46" s="104"/>
      <c r="I46" s="114"/>
      <c r="J46" s="79"/>
      <c r="K46" s="17"/>
    </row>
    <row r="47" spans="1:11" ht="14.25" customHeight="1">
      <c r="A47" s="113"/>
      <c r="B47" s="101"/>
      <c r="C47" s="102"/>
      <c r="D47" s="102"/>
      <c r="E47" s="102"/>
      <c r="F47" s="103"/>
      <c r="G47" s="103"/>
      <c r="H47" s="104"/>
      <c r="I47" s="114"/>
      <c r="J47" s="79"/>
      <c r="K47" s="17"/>
    </row>
    <row r="48" spans="1:11" ht="14.25" customHeight="1">
      <c r="A48" s="113"/>
      <c r="B48" s="101"/>
      <c r="C48" s="102"/>
      <c r="D48" s="102"/>
      <c r="E48" s="102"/>
      <c r="F48" s="103"/>
      <c r="G48" s="103"/>
      <c r="H48" s="104"/>
      <c r="I48" s="114"/>
      <c r="J48" s="79"/>
      <c r="K48" s="17"/>
    </row>
    <row r="49" spans="1:11" ht="14.25" customHeight="1">
      <c r="A49" s="113"/>
      <c r="B49" s="101"/>
      <c r="C49" s="102"/>
      <c r="D49" s="102"/>
      <c r="E49" s="102"/>
      <c r="F49" s="103"/>
      <c r="G49" s="103"/>
      <c r="H49" s="104"/>
      <c r="I49" s="114"/>
      <c r="J49" s="79"/>
      <c r="K49" s="17"/>
    </row>
    <row r="50" spans="1:11" ht="14.25" customHeight="1">
      <c r="A50" s="113"/>
      <c r="B50" s="101"/>
      <c r="C50" s="102"/>
      <c r="D50" s="102"/>
      <c r="E50" s="102"/>
      <c r="F50" s="103"/>
      <c r="G50" s="103"/>
      <c r="H50" s="104"/>
      <c r="I50" s="114"/>
      <c r="J50" s="79"/>
      <c r="K50" s="17"/>
    </row>
    <row r="51" spans="1:11" ht="14.25" customHeight="1">
      <c r="A51" s="113"/>
      <c r="B51" s="101"/>
      <c r="C51" s="102"/>
      <c r="D51" s="102"/>
      <c r="E51" s="102"/>
      <c r="F51" s="103"/>
      <c r="G51" s="103"/>
      <c r="H51" s="104"/>
      <c r="I51" s="114"/>
      <c r="J51" s="79"/>
      <c r="K51" s="17"/>
    </row>
    <row r="52" spans="1:11" ht="14.25" customHeight="1">
      <c r="A52" s="113"/>
      <c r="B52" s="101"/>
      <c r="C52" s="102"/>
      <c r="D52" s="102"/>
      <c r="E52" s="102"/>
      <c r="F52" s="103"/>
      <c r="G52" s="103"/>
      <c r="H52" s="104"/>
      <c r="I52" s="114"/>
      <c r="J52" s="79"/>
      <c r="K52" s="17"/>
    </row>
    <row r="53" spans="1:11" ht="14.25" customHeight="1">
      <c r="A53" s="113"/>
      <c r="B53" s="101"/>
      <c r="C53" s="102"/>
      <c r="D53" s="102"/>
      <c r="E53" s="102"/>
      <c r="F53" s="103"/>
      <c r="G53" s="103"/>
      <c r="H53" s="104"/>
      <c r="I53" s="114"/>
      <c r="J53" s="79"/>
      <c r="K53" s="17"/>
    </row>
    <row r="54" spans="1:11" ht="14.25" customHeight="1">
      <c r="A54" s="113"/>
      <c r="B54" s="101"/>
      <c r="C54" s="102"/>
      <c r="D54" s="102"/>
      <c r="E54" s="102"/>
      <c r="F54" s="103"/>
      <c r="G54" s="103"/>
      <c r="H54" s="104"/>
      <c r="I54" s="114"/>
      <c r="J54" s="79"/>
      <c r="K54" s="17"/>
    </row>
    <row r="55" spans="1:11" ht="14.25" customHeight="1">
      <c r="A55" s="113"/>
      <c r="B55" s="101"/>
      <c r="C55" s="102"/>
      <c r="D55" s="102"/>
      <c r="E55" s="102"/>
      <c r="F55" s="103"/>
      <c r="G55" s="103"/>
      <c r="H55" s="104"/>
      <c r="I55" s="114"/>
      <c r="J55" s="79"/>
      <c r="K55" s="17"/>
    </row>
    <row r="56" spans="1:11" ht="14.25" customHeight="1">
      <c r="A56" s="113"/>
      <c r="B56" s="101"/>
      <c r="C56" s="102"/>
      <c r="D56" s="102"/>
      <c r="E56" s="102"/>
      <c r="F56" s="103"/>
      <c r="G56" s="103"/>
      <c r="H56" s="104"/>
      <c r="I56" s="114"/>
      <c r="J56" s="79"/>
      <c r="K56" s="17"/>
    </row>
    <row r="57" spans="1:11" ht="14.25" customHeight="1">
      <c r="A57" s="113"/>
      <c r="B57" s="101"/>
      <c r="C57" s="102"/>
      <c r="D57" s="102"/>
      <c r="E57" s="102"/>
      <c r="F57" s="103"/>
      <c r="G57" s="103"/>
      <c r="H57" s="104"/>
      <c r="I57" s="114"/>
      <c r="J57" s="79"/>
      <c r="K57" s="17"/>
    </row>
    <row r="58" spans="1:11" ht="14.25" customHeight="1">
      <c r="A58" s="113"/>
      <c r="B58" s="101"/>
      <c r="C58" s="102"/>
      <c r="D58" s="102"/>
      <c r="E58" s="102"/>
      <c r="F58" s="103"/>
      <c r="G58" s="103"/>
      <c r="H58" s="104"/>
      <c r="I58" s="114"/>
      <c r="J58" s="79"/>
      <c r="K58" s="17"/>
    </row>
    <row r="59" spans="1:11" ht="14.25" customHeight="1">
      <c r="A59" s="113"/>
      <c r="B59" s="101"/>
      <c r="C59" s="102"/>
      <c r="D59" s="102"/>
      <c r="E59" s="102"/>
      <c r="F59" s="103"/>
      <c r="G59" s="103"/>
      <c r="H59" s="104"/>
      <c r="I59" s="114"/>
      <c r="J59" s="79"/>
      <c r="K59" s="17"/>
    </row>
    <row r="60" spans="1:11" ht="14.25" customHeight="1">
      <c r="A60" s="113"/>
      <c r="B60" s="101"/>
      <c r="C60" s="102"/>
      <c r="D60" s="102"/>
      <c r="E60" s="102"/>
      <c r="F60" s="103"/>
      <c r="G60" s="103"/>
      <c r="H60" s="104"/>
      <c r="I60" s="114"/>
      <c r="J60" s="79"/>
      <c r="K60" s="17"/>
    </row>
    <row r="61" spans="1:11" ht="14.25" customHeight="1">
      <c r="A61" s="113"/>
      <c r="B61" s="101"/>
      <c r="C61" s="102"/>
      <c r="D61" s="102"/>
      <c r="E61" s="102"/>
      <c r="F61" s="103"/>
      <c r="G61" s="103"/>
      <c r="H61" s="104"/>
      <c r="I61" s="114"/>
      <c r="J61" s="79"/>
      <c r="K61" s="17"/>
    </row>
    <row r="62" spans="1:11" ht="14.25" customHeight="1">
      <c r="A62" s="113"/>
      <c r="B62" s="101"/>
      <c r="C62" s="102"/>
      <c r="D62" s="102"/>
      <c r="E62" s="102"/>
      <c r="F62" s="103"/>
      <c r="G62" s="103"/>
      <c r="H62" s="104"/>
      <c r="I62" s="114"/>
      <c r="J62" s="79"/>
      <c r="K62" s="17"/>
    </row>
    <row r="63" spans="1:11" ht="14.25" customHeight="1">
      <c r="A63" s="113"/>
      <c r="B63" s="101"/>
      <c r="C63" s="102"/>
      <c r="D63" s="102"/>
      <c r="E63" s="102"/>
      <c r="F63" s="103"/>
      <c r="G63" s="103"/>
      <c r="H63" s="104"/>
      <c r="I63" s="114"/>
      <c r="J63" s="79"/>
      <c r="K63" s="17"/>
    </row>
    <row r="64" spans="1:11" ht="14.25" customHeight="1">
      <c r="A64" s="113"/>
      <c r="B64" s="101"/>
      <c r="C64" s="102"/>
      <c r="D64" s="102"/>
      <c r="E64" s="102"/>
      <c r="F64" s="103"/>
      <c r="G64" s="103"/>
      <c r="H64" s="104"/>
      <c r="I64" s="114"/>
      <c r="J64" s="79"/>
      <c r="K64" s="17"/>
    </row>
    <row r="65" spans="1:11" ht="14.25" customHeight="1">
      <c r="A65" s="113"/>
      <c r="B65" s="101"/>
      <c r="C65" s="102"/>
      <c r="D65" s="102"/>
      <c r="E65" s="102"/>
      <c r="F65" s="103"/>
      <c r="G65" s="103"/>
      <c r="H65" s="104"/>
      <c r="I65" s="114"/>
      <c r="J65" s="79"/>
      <c r="K65" s="17"/>
    </row>
    <row r="66" spans="1:11" ht="14.25" customHeight="1">
      <c r="A66" s="113"/>
      <c r="B66" s="101"/>
      <c r="C66" s="102"/>
      <c r="D66" s="102"/>
      <c r="E66" s="102"/>
      <c r="F66" s="103"/>
      <c r="G66" s="103"/>
      <c r="H66" s="104"/>
      <c r="I66" s="114"/>
      <c r="J66" s="79"/>
      <c r="K66" s="17"/>
    </row>
    <row r="67" spans="1:11" ht="14.25" customHeight="1">
      <c r="A67" s="113"/>
      <c r="B67" s="101"/>
      <c r="C67" s="102"/>
      <c r="D67" s="102"/>
      <c r="E67" s="102"/>
      <c r="F67" s="103"/>
      <c r="G67" s="103"/>
      <c r="H67" s="104"/>
      <c r="I67" s="114"/>
      <c r="J67" s="79"/>
      <c r="K67" s="17"/>
    </row>
    <row r="68" spans="1:11" ht="14.25" customHeight="1">
      <c r="A68" s="113"/>
      <c r="B68" s="101"/>
      <c r="C68" s="102"/>
      <c r="D68" s="102"/>
      <c r="E68" s="102"/>
      <c r="F68" s="103"/>
      <c r="G68" s="103"/>
      <c r="H68" s="104"/>
      <c r="I68" s="114"/>
      <c r="J68" s="79"/>
      <c r="K68" s="17"/>
    </row>
    <row r="69" spans="1:11" ht="14.25" customHeight="1">
      <c r="A69" s="113"/>
      <c r="B69" s="101"/>
      <c r="C69" s="102"/>
      <c r="D69" s="102"/>
      <c r="E69" s="102"/>
      <c r="F69" s="103"/>
      <c r="G69" s="103"/>
      <c r="H69" s="104"/>
      <c r="I69" s="114"/>
      <c r="J69" s="79"/>
      <c r="K69" s="17"/>
    </row>
    <row r="70" spans="1:11" ht="14.25" customHeight="1">
      <c r="A70" s="113"/>
      <c r="B70" s="101"/>
      <c r="C70" s="102"/>
      <c r="D70" s="102"/>
      <c r="E70" s="102"/>
      <c r="F70" s="103"/>
      <c r="G70" s="103"/>
      <c r="H70" s="104"/>
      <c r="I70" s="114"/>
      <c r="J70" s="79"/>
      <c r="K70" s="17"/>
    </row>
    <row r="71" spans="1:11" ht="14.25" customHeight="1">
      <c r="A71" s="113"/>
      <c r="B71" s="101"/>
      <c r="C71" s="102"/>
      <c r="D71" s="102"/>
      <c r="E71" s="102"/>
      <c r="F71" s="103"/>
      <c r="G71" s="103"/>
      <c r="H71" s="104"/>
      <c r="I71" s="114"/>
      <c r="J71" s="79"/>
      <c r="K71" s="17"/>
    </row>
    <row r="72" spans="1:11" ht="14.25" customHeight="1">
      <c r="A72" s="113"/>
      <c r="B72" s="101"/>
      <c r="C72" s="102"/>
      <c r="D72" s="102"/>
      <c r="E72" s="102"/>
      <c r="F72" s="103"/>
      <c r="G72" s="103"/>
      <c r="H72" s="104"/>
      <c r="I72" s="114"/>
      <c r="J72" s="79"/>
      <c r="K72" s="17"/>
    </row>
    <row r="73" spans="1:11" ht="14.25" customHeight="1">
      <c r="A73" s="113"/>
      <c r="B73" s="101"/>
      <c r="C73" s="102"/>
      <c r="D73" s="102"/>
      <c r="E73" s="102"/>
      <c r="F73" s="103"/>
      <c r="G73" s="103"/>
      <c r="H73" s="104"/>
      <c r="I73" s="114"/>
      <c r="J73" s="79"/>
      <c r="K73" s="17"/>
    </row>
    <row r="74" spans="1:11" ht="14.25" customHeight="1">
      <c r="A74" s="113"/>
      <c r="B74" s="101"/>
      <c r="C74" s="102"/>
      <c r="D74" s="102"/>
      <c r="E74" s="102"/>
      <c r="F74" s="103"/>
      <c r="G74" s="103"/>
      <c r="H74" s="104"/>
      <c r="I74" s="114"/>
      <c r="J74" s="79"/>
      <c r="K74" s="17"/>
    </row>
    <row r="75" spans="1:11" ht="14.25" customHeight="1">
      <c r="A75" s="113"/>
      <c r="B75" s="101"/>
      <c r="C75" s="102"/>
      <c r="D75" s="102"/>
      <c r="E75" s="102"/>
      <c r="F75" s="103"/>
      <c r="G75" s="103"/>
      <c r="H75" s="104"/>
      <c r="I75" s="114"/>
      <c r="J75" s="79"/>
      <c r="K75" s="17"/>
    </row>
    <row r="76" spans="1:11" ht="14.25" customHeight="1">
      <c r="A76" s="113"/>
      <c r="B76" s="101"/>
      <c r="C76" s="102"/>
      <c r="D76" s="102"/>
      <c r="E76" s="102"/>
      <c r="F76" s="103"/>
      <c r="G76" s="103"/>
      <c r="H76" s="104"/>
      <c r="I76" s="114"/>
      <c r="J76" s="79"/>
      <c r="K76" s="17"/>
    </row>
    <row r="77" spans="1:11" ht="14.25" customHeight="1">
      <c r="A77" s="113"/>
      <c r="B77" s="101"/>
      <c r="C77" s="102"/>
      <c r="D77" s="102"/>
      <c r="E77" s="102"/>
      <c r="F77" s="103"/>
      <c r="G77" s="103"/>
      <c r="H77" s="104"/>
      <c r="I77" s="114"/>
      <c r="J77" s="79"/>
      <c r="K77" s="17"/>
    </row>
    <row r="78" spans="1:11" ht="14.25" customHeight="1">
      <c r="A78" s="113"/>
      <c r="B78" s="101"/>
      <c r="C78" s="102"/>
      <c r="D78" s="102"/>
      <c r="E78" s="102"/>
      <c r="F78" s="103"/>
      <c r="G78" s="103"/>
      <c r="H78" s="104"/>
      <c r="I78" s="114"/>
      <c r="J78" s="79"/>
      <c r="K78" s="17"/>
    </row>
    <row r="79" spans="1:11" ht="14.25" customHeight="1">
      <c r="A79" s="113"/>
      <c r="B79" s="101"/>
      <c r="C79" s="102"/>
      <c r="D79" s="102"/>
      <c r="E79" s="102"/>
      <c r="F79" s="103"/>
      <c r="G79" s="103"/>
      <c r="H79" s="104"/>
      <c r="I79" s="114"/>
      <c r="J79" s="79"/>
      <c r="K79" s="17"/>
    </row>
    <row r="80" spans="1:11" ht="14.25" customHeight="1">
      <c r="A80" s="113"/>
      <c r="B80" s="101"/>
      <c r="C80" s="102"/>
      <c r="D80" s="102"/>
      <c r="E80" s="102"/>
      <c r="F80" s="103"/>
      <c r="G80" s="103"/>
      <c r="H80" s="104"/>
      <c r="I80" s="114"/>
      <c r="J80" s="79"/>
      <c r="K80" s="17"/>
    </row>
    <row r="81" spans="1:11" ht="14.25" customHeight="1">
      <c r="A81" s="113"/>
      <c r="B81" s="101"/>
      <c r="C81" s="102"/>
      <c r="D81" s="102"/>
      <c r="E81" s="102"/>
      <c r="F81" s="103"/>
      <c r="G81" s="103"/>
      <c r="H81" s="104"/>
      <c r="I81" s="114"/>
      <c r="J81" s="79"/>
      <c r="K81" s="17"/>
    </row>
    <row r="82" spans="1:11" ht="14.25" customHeight="1">
      <c r="A82" s="113"/>
      <c r="B82" s="101"/>
      <c r="C82" s="102"/>
      <c r="D82" s="102"/>
      <c r="E82" s="102"/>
      <c r="F82" s="103"/>
      <c r="G82" s="103"/>
      <c r="H82" s="104"/>
      <c r="I82" s="114"/>
      <c r="J82" s="79"/>
      <c r="K82" s="17"/>
    </row>
    <row r="83" spans="1:11" ht="14.25" customHeight="1">
      <c r="A83" s="113"/>
      <c r="B83" s="101"/>
      <c r="C83" s="102"/>
      <c r="D83" s="102"/>
      <c r="E83" s="102"/>
      <c r="F83" s="103"/>
      <c r="G83" s="103"/>
      <c r="H83" s="104"/>
      <c r="I83" s="114"/>
      <c r="J83" s="79"/>
      <c r="K83" s="17"/>
    </row>
    <row r="84" spans="1:11" ht="14.25" customHeight="1">
      <c r="A84" s="113"/>
      <c r="B84" s="101"/>
      <c r="C84" s="102"/>
      <c r="D84" s="102"/>
      <c r="E84" s="102"/>
      <c r="F84" s="103"/>
      <c r="G84" s="103"/>
      <c r="H84" s="104"/>
      <c r="I84" s="114"/>
      <c r="J84" s="79"/>
      <c r="K84" s="17"/>
    </row>
    <row r="85" spans="1:11" ht="14.25" customHeight="1">
      <c r="A85" s="113"/>
      <c r="B85" s="101"/>
      <c r="C85" s="102"/>
      <c r="D85" s="102"/>
      <c r="E85" s="102"/>
      <c r="F85" s="103"/>
      <c r="G85" s="103"/>
      <c r="H85" s="104"/>
      <c r="I85" s="114"/>
      <c r="J85" s="79"/>
      <c r="K85" s="17"/>
    </row>
    <row r="86" spans="1:11" ht="14.25" customHeight="1">
      <c r="A86" s="113"/>
      <c r="B86" s="101"/>
      <c r="C86" s="102"/>
      <c r="D86" s="102"/>
      <c r="E86" s="102"/>
      <c r="F86" s="103"/>
      <c r="G86" s="103"/>
      <c r="H86" s="104"/>
      <c r="I86" s="114"/>
      <c r="J86" s="79"/>
      <c r="K86" s="17"/>
    </row>
    <row r="87" spans="1:11" ht="14.25" customHeight="1">
      <c r="A87" s="113"/>
      <c r="B87" s="101"/>
      <c r="C87" s="102"/>
      <c r="D87" s="102"/>
      <c r="E87" s="102"/>
      <c r="F87" s="103"/>
      <c r="G87" s="103"/>
      <c r="H87" s="104"/>
      <c r="I87" s="114"/>
      <c r="J87" s="79"/>
      <c r="K87" s="17"/>
    </row>
    <row r="88" spans="1:11" ht="14.25" customHeight="1">
      <c r="A88" s="113"/>
      <c r="B88" s="101"/>
      <c r="C88" s="102"/>
      <c r="D88" s="102"/>
      <c r="E88" s="102"/>
      <c r="F88" s="103"/>
      <c r="G88" s="103"/>
      <c r="H88" s="104"/>
      <c r="I88" s="114"/>
      <c r="J88" s="79"/>
      <c r="K88" s="17"/>
    </row>
    <row r="89" spans="1:11" ht="14.25" customHeight="1">
      <c r="A89" s="113"/>
      <c r="B89" s="101"/>
      <c r="C89" s="102"/>
      <c r="D89" s="102"/>
      <c r="E89" s="102"/>
      <c r="F89" s="103"/>
      <c r="G89" s="103"/>
      <c r="H89" s="104"/>
      <c r="I89" s="114"/>
      <c r="J89" s="79"/>
      <c r="K89" s="17"/>
    </row>
    <row r="90" spans="1:11" ht="14.25" customHeight="1">
      <c r="A90" s="113"/>
      <c r="B90" s="101"/>
      <c r="C90" s="102"/>
      <c r="D90" s="102"/>
      <c r="E90" s="102"/>
      <c r="F90" s="103"/>
      <c r="G90" s="103"/>
      <c r="H90" s="104"/>
      <c r="I90" s="114"/>
      <c r="J90" s="79"/>
      <c r="K90" s="17"/>
    </row>
    <row r="91" spans="1:11" ht="14.25" customHeight="1">
      <c r="A91" s="113"/>
      <c r="B91" s="101"/>
      <c r="C91" s="102"/>
      <c r="D91" s="102"/>
      <c r="E91" s="102"/>
      <c r="F91" s="103"/>
      <c r="G91" s="103"/>
      <c r="H91" s="104"/>
      <c r="I91" s="114"/>
      <c r="J91" s="79"/>
      <c r="K91" s="17"/>
    </row>
    <row r="92" spans="1:11" ht="14.25" customHeight="1">
      <c r="A92" s="113"/>
      <c r="B92" s="101"/>
      <c r="C92" s="102"/>
      <c r="D92" s="102"/>
      <c r="E92" s="102"/>
      <c r="F92" s="103"/>
      <c r="G92" s="103"/>
      <c r="H92" s="104"/>
      <c r="I92" s="114"/>
      <c r="J92" s="79"/>
      <c r="K92" s="17"/>
    </row>
    <row r="93" spans="1:11" ht="14.25" customHeight="1">
      <c r="A93" s="113"/>
      <c r="B93" s="101"/>
      <c r="C93" s="102"/>
      <c r="D93" s="102"/>
      <c r="E93" s="102"/>
      <c r="F93" s="103"/>
      <c r="G93" s="103"/>
      <c r="H93" s="104"/>
      <c r="I93" s="114"/>
      <c r="J93" s="79"/>
      <c r="K93" s="17"/>
    </row>
    <row r="94" spans="1:11" ht="14.25" customHeight="1">
      <c r="A94" s="113"/>
      <c r="B94" s="101"/>
      <c r="C94" s="102"/>
      <c r="D94" s="102"/>
      <c r="E94" s="102"/>
      <c r="F94" s="103"/>
      <c r="G94" s="103"/>
      <c r="H94" s="104"/>
      <c r="I94" s="114"/>
      <c r="J94" s="79"/>
      <c r="K94" s="17"/>
    </row>
    <row r="95" spans="1:11" ht="14.25" customHeight="1">
      <c r="A95" s="113"/>
      <c r="B95" s="101"/>
      <c r="C95" s="102"/>
      <c r="D95" s="102"/>
      <c r="E95" s="102"/>
      <c r="F95" s="103"/>
      <c r="G95" s="103"/>
      <c r="H95" s="104"/>
      <c r="I95" s="114"/>
      <c r="J95" s="79"/>
      <c r="K95" s="17"/>
    </row>
    <row r="96" spans="1:11" ht="14.25" customHeight="1">
      <c r="A96" s="113"/>
      <c r="B96" s="101"/>
      <c r="C96" s="102"/>
      <c r="D96" s="102"/>
      <c r="E96" s="102"/>
      <c r="F96" s="103"/>
      <c r="G96" s="103"/>
      <c r="H96" s="104"/>
      <c r="I96" s="114"/>
      <c r="J96" s="79"/>
      <c r="K96" s="17"/>
    </row>
    <row r="97" spans="1:11" ht="14.25" customHeight="1">
      <c r="A97" s="113"/>
      <c r="B97" s="101"/>
      <c r="C97" s="102"/>
      <c r="D97" s="102"/>
      <c r="E97" s="102"/>
      <c r="F97" s="103"/>
      <c r="G97" s="103"/>
      <c r="H97" s="104"/>
      <c r="I97" s="114"/>
      <c r="J97" s="79"/>
      <c r="K97" s="17"/>
    </row>
    <row r="98" spans="1:11" ht="14.25" customHeight="1">
      <c r="A98" s="113"/>
      <c r="B98" s="101"/>
      <c r="C98" s="102"/>
      <c r="D98" s="102"/>
      <c r="E98" s="102"/>
      <c r="F98" s="103"/>
      <c r="G98" s="103"/>
      <c r="H98" s="104"/>
      <c r="I98" s="114"/>
      <c r="J98" s="79"/>
      <c r="K98" s="17"/>
    </row>
    <row r="99" spans="1:11" ht="14.25" customHeight="1">
      <c r="A99" s="113"/>
      <c r="B99" s="101"/>
      <c r="C99" s="102"/>
      <c r="D99" s="102"/>
      <c r="E99" s="102"/>
      <c r="F99" s="103"/>
      <c r="G99" s="103"/>
      <c r="H99" s="104"/>
      <c r="I99" s="114"/>
      <c r="J99" s="79"/>
      <c r="K99" s="17"/>
    </row>
    <row r="100" spans="1:11" ht="14.25" customHeight="1">
      <c r="A100" s="113"/>
      <c r="B100" s="101"/>
      <c r="C100" s="102"/>
      <c r="D100" s="102"/>
      <c r="E100" s="102"/>
      <c r="F100" s="103"/>
      <c r="G100" s="103"/>
      <c r="H100" s="104"/>
      <c r="I100" s="114"/>
      <c r="J100" s="79"/>
      <c r="K100" s="17"/>
    </row>
    <row r="101" spans="1:11" ht="14.25" customHeight="1">
      <c r="A101" s="113"/>
      <c r="B101" s="101"/>
      <c r="C101" s="102"/>
      <c r="D101" s="102"/>
      <c r="E101" s="102"/>
      <c r="F101" s="103"/>
      <c r="G101" s="103"/>
      <c r="H101" s="104"/>
      <c r="I101" s="114"/>
      <c r="J101" s="79"/>
      <c r="K101" s="17"/>
    </row>
    <row r="102" spans="1:11" ht="14.25" customHeight="1">
      <c r="A102" s="113"/>
      <c r="B102" s="101"/>
      <c r="C102" s="102"/>
      <c r="D102" s="102"/>
      <c r="E102" s="102"/>
      <c r="F102" s="103"/>
      <c r="G102" s="103"/>
      <c r="H102" s="104"/>
      <c r="I102" s="114"/>
      <c r="J102" s="79"/>
      <c r="K102" s="17"/>
    </row>
    <row r="103" spans="1:11" ht="14.25" customHeight="1">
      <c r="A103" s="113"/>
      <c r="B103" s="101"/>
      <c r="C103" s="102"/>
      <c r="D103" s="102"/>
      <c r="E103" s="102"/>
      <c r="F103" s="103"/>
      <c r="G103" s="103"/>
      <c r="H103" s="104"/>
      <c r="I103" s="114"/>
      <c r="J103" s="79"/>
      <c r="K103" s="17"/>
    </row>
    <row r="104" spans="1:11" ht="14.25" customHeight="1">
      <c r="A104" s="113"/>
      <c r="B104" s="101"/>
      <c r="C104" s="102"/>
      <c r="D104" s="102"/>
      <c r="E104" s="102"/>
      <c r="F104" s="103"/>
      <c r="G104" s="103"/>
      <c r="H104" s="104"/>
      <c r="I104" s="114"/>
      <c r="J104" s="79"/>
      <c r="K104" s="17"/>
    </row>
    <row r="105" spans="1:11" ht="14.25" customHeight="1">
      <c r="A105" s="113"/>
      <c r="B105" s="101"/>
      <c r="C105" s="102"/>
      <c r="D105" s="102"/>
      <c r="E105" s="102"/>
      <c r="F105" s="103"/>
      <c r="G105" s="103"/>
      <c r="H105" s="104"/>
      <c r="I105" s="114"/>
      <c r="J105" s="79"/>
      <c r="K105" s="17"/>
    </row>
    <row r="106" spans="1:11" ht="14.25" customHeight="1">
      <c r="A106" s="113"/>
      <c r="B106" s="101"/>
      <c r="C106" s="102"/>
      <c r="D106" s="102"/>
      <c r="E106" s="102"/>
      <c r="F106" s="103"/>
      <c r="G106" s="103"/>
      <c r="H106" s="104"/>
      <c r="I106" s="114"/>
      <c r="J106" s="79"/>
      <c r="K106" s="17"/>
    </row>
    <row r="107" spans="1:11" ht="14.25" customHeight="1">
      <c r="A107" s="113"/>
      <c r="B107" s="101"/>
      <c r="C107" s="102"/>
      <c r="D107" s="102"/>
      <c r="E107" s="102"/>
      <c r="F107" s="103"/>
      <c r="G107" s="103"/>
      <c r="H107" s="104"/>
      <c r="I107" s="114"/>
      <c r="J107" s="79"/>
      <c r="K107" s="17"/>
    </row>
    <row r="108" spans="1:11" ht="14.25" customHeight="1">
      <c r="A108" s="113"/>
      <c r="B108" s="101"/>
      <c r="C108" s="102"/>
      <c r="D108" s="102"/>
      <c r="E108" s="102"/>
      <c r="F108" s="103"/>
      <c r="G108" s="103"/>
      <c r="H108" s="104"/>
      <c r="I108" s="114"/>
      <c r="J108" s="79"/>
      <c r="K108" s="17"/>
    </row>
    <row r="109" spans="1:11" ht="14.25" customHeight="1">
      <c r="A109" s="113"/>
      <c r="B109" s="101"/>
      <c r="C109" s="102"/>
      <c r="D109" s="102"/>
      <c r="E109" s="102"/>
      <c r="F109" s="103"/>
      <c r="G109" s="103"/>
      <c r="H109" s="104"/>
      <c r="I109" s="114"/>
      <c r="J109" s="79"/>
      <c r="K109" s="17"/>
    </row>
    <row r="110" spans="1:11" ht="14.25" customHeight="1">
      <c r="A110" s="113"/>
      <c r="B110" s="101"/>
      <c r="C110" s="102"/>
      <c r="D110" s="102"/>
      <c r="E110" s="102"/>
      <c r="F110" s="103"/>
      <c r="G110" s="103"/>
      <c r="H110" s="104"/>
      <c r="I110" s="114"/>
      <c r="J110" s="79"/>
      <c r="K110" s="17"/>
    </row>
    <row r="111" spans="1:11" ht="14.25" customHeight="1">
      <c r="A111" s="113"/>
      <c r="B111" s="101"/>
      <c r="C111" s="102"/>
      <c r="D111" s="102"/>
      <c r="E111" s="102"/>
      <c r="F111" s="103"/>
      <c r="G111" s="103"/>
      <c r="H111" s="104"/>
      <c r="I111" s="114"/>
      <c r="J111" s="79"/>
      <c r="K111" s="17"/>
    </row>
    <row r="112" spans="1:11" ht="14.25" customHeight="1">
      <c r="A112" s="113"/>
      <c r="B112" s="101"/>
      <c r="C112" s="102"/>
      <c r="D112" s="102"/>
      <c r="E112" s="102"/>
      <c r="F112" s="103"/>
      <c r="G112" s="103"/>
      <c r="H112" s="104"/>
      <c r="I112" s="114"/>
      <c r="J112" s="79"/>
      <c r="K112" s="17"/>
    </row>
    <row r="113" spans="1:11" ht="14.25" customHeight="1">
      <c r="A113" s="113"/>
      <c r="B113" s="101"/>
      <c r="C113" s="102"/>
      <c r="D113" s="102"/>
      <c r="E113" s="102"/>
      <c r="F113" s="103"/>
      <c r="G113" s="103"/>
      <c r="H113" s="104"/>
      <c r="I113" s="114"/>
      <c r="J113" s="79"/>
      <c r="K113" s="17"/>
    </row>
    <row r="114" spans="1:11" ht="14.25" customHeight="1">
      <c r="A114" s="113"/>
      <c r="B114" s="101"/>
      <c r="C114" s="102"/>
      <c r="D114" s="102"/>
      <c r="E114" s="102"/>
      <c r="F114" s="103"/>
      <c r="G114" s="103"/>
      <c r="H114" s="104"/>
      <c r="I114" s="114"/>
      <c r="J114" s="79"/>
      <c r="K114" s="17"/>
    </row>
    <row r="115" spans="1:11" ht="14.25" customHeight="1">
      <c r="A115" s="113"/>
      <c r="B115" s="101"/>
      <c r="C115" s="102"/>
      <c r="D115" s="102"/>
      <c r="E115" s="102"/>
      <c r="F115" s="103"/>
      <c r="G115" s="103"/>
      <c r="H115" s="104"/>
      <c r="I115" s="114"/>
      <c r="J115" s="79"/>
      <c r="K115" s="17"/>
    </row>
    <row r="116" spans="1:11" ht="14.25" customHeight="1">
      <c r="A116" s="113"/>
      <c r="B116" s="101"/>
      <c r="C116" s="102"/>
      <c r="D116" s="102"/>
      <c r="E116" s="102"/>
      <c r="F116" s="103"/>
      <c r="G116" s="103"/>
      <c r="H116" s="104"/>
      <c r="I116" s="114"/>
      <c r="J116" s="79"/>
      <c r="K116" s="17"/>
    </row>
    <row r="117" spans="1:11" ht="14.25" customHeight="1">
      <c r="A117" s="113"/>
      <c r="B117" s="101"/>
      <c r="C117" s="102"/>
      <c r="D117" s="102"/>
      <c r="E117" s="102"/>
      <c r="F117" s="103"/>
      <c r="G117" s="103"/>
      <c r="H117" s="104"/>
      <c r="I117" s="114"/>
      <c r="J117" s="79"/>
      <c r="K117" s="17"/>
    </row>
    <row r="118" spans="1:11" ht="14.25" customHeight="1">
      <c r="A118" s="113"/>
      <c r="B118" s="101"/>
      <c r="C118" s="102"/>
      <c r="D118" s="102"/>
      <c r="E118" s="102"/>
      <c r="F118" s="103"/>
      <c r="G118" s="103"/>
      <c r="H118" s="104"/>
      <c r="I118" s="114"/>
      <c r="J118" s="79"/>
      <c r="K118" s="17"/>
    </row>
    <row r="119" spans="1:11" ht="14.25" customHeight="1">
      <c r="A119" s="113"/>
      <c r="B119" s="101"/>
      <c r="C119" s="102"/>
      <c r="D119" s="102"/>
      <c r="E119" s="102"/>
      <c r="F119" s="103"/>
      <c r="G119" s="103"/>
      <c r="H119" s="104"/>
      <c r="I119" s="114"/>
      <c r="J119" s="79"/>
      <c r="K119" s="17"/>
    </row>
    <row r="120" spans="1:11" ht="14.25" customHeight="1">
      <c r="A120" s="113"/>
      <c r="B120" s="101"/>
      <c r="C120" s="102"/>
      <c r="D120" s="102"/>
      <c r="E120" s="102"/>
      <c r="F120" s="103"/>
      <c r="G120" s="103"/>
      <c r="H120" s="104"/>
      <c r="I120" s="114"/>
      <c r="J120" s="79"/>
      <c r="K120" s="17"/>
    </row>
    <row r="121" spans="1:11" ht="14.25" customHeight="1">
      <c r="A121" s="113"/>
      <c r="B121" s="101"/>
      <c r="C121" s="102"/>
      <c r="D121" s="102"/>
      <c r="E121" s="102"/>
      <c r="F121" s="103"/>
      <c r="G121" s="103"/>
      <c r="H121" s="104"/>
      <c r="I121" s="114"/>
      <c r="J121" s="79"/>
      <c r="K121" s="17"/>
    </row>
    <row r="122" spans="1:11" ht="14.25" customHeight="1">
      <c r="A122" s="113"/>
      <c r="B122" s="101"/>
      <c r="C122" s="102"/>
      <c r="D122" s="102"/>
      <c r="E122" s="102"/>
      <c r="F122" s="103"/>
      <c r="G122" s="103"/>
      <c r="H122" s="104"/>
      <c r="I122" s="114"/>
      <c r="J122" s="79"/>
      <c r="K122" s="17"/>
    </row>
    <row r="123" spans="1:10" ht="14.25" customHeight="1">
      <c r="A123" s="115"/>
      <c r="B123" s="105"/>
      <c r="C123" s="106"/>
      <c r="D123" s="106"/>
      <c r="E123" s="106"/>
      <c r="F123" s="107"/>
      <c r="G123" s="107"/>
      <c r="H123" s="108"/>
      <c r="I123" s="116"/>
      <c r="J123" s="79"/>
    </row>
    <row r="124" spans="1:10" ht="14.25" customHeight="1">
      <c r="A124" s="115"/>
      <c r="B124" s="105"/>
      <c r="C124" s="106"/>
      <c r="D124" s="106"/>
      <c r="E124" s="106"/>
      <c r="F124" s="107"/>
      <c r="G124" s="107"/>
      <c r="H124" s="108"/>
      <c r="I124" s="116"/>
      <c r="J124" s="79"/>
    </row>
    <row r="125" spans="1:10" ht="14.25" customHeight="1">
      <c r="A125" s="115"/>
      <c r="B125" s="105"/>
      <c r="C125" s="106"/>
      <c r="D125" s="106"/>
      <c r="E125" s="106"/>
      <c r="F125" s="107"/>
      <c r="G125" s="107"/>
      <c r="H125" s="108"/>
      <c r="I125" s="116"/>
      <c r="J125" s="79"/>
    </row>
    <row r="126" spans="1:10" ht="14.25" customHeight="1">
      <c r="A126" s="115"/>
      <c r="B126" s="105"/>
      <c r="C126" s="106"/>
      <c r="D126" s="106"/>
      <c r="E126" s="106"/>
      <c r="F126" s="107"/>
      <c r="G126" s="107"/>
      <c r="H126" s="108"/>
      <c r="I126" s="116"/>
      <c r="J126" s="79"/>
    </row>
    <row r="127" spans="1:10" ht="14.25" customHeight="1">
      <c r="A127" s="115"/>
      <c r="B127" s="105"/>
      <c r="C127" s="106"/>
      <c r="D127" s="106"/>
      <c r="E127" s="106"/>
      <c r="F127" s="107"/>
      <c r="G127" s="107"/>
      <c r="H127" s="108"/>
      <c r="I127" s="116"/>
      <c r="J127" s="79"/>
    </row>
    <row r="128" spans="1:10" ht="14.25" customHeight="1">
      <c r="A128" s="115"/>
      <c r="B128" s="105"/>
      <c r="C128" s="106"/>
      <c r="D128" s="106"/>
      <c r="E128" s="106"/>
      <c r="F128" s="107"/>
      <c r="G128" s="107"/>
      <c r="H128" s="108"/>
      <c r="I128" s="116"/>
      <c r="J128" s="79"/>
    </row>
    <row r="129" spans="1:10" ht="14.25" customHeight="1">
      <c r="A129" s="115"/>
      <c r="B129" s="105"/>
      <c r="C129" s="106"/>
      <c r="D129" s="106"/>
      <c r="E129" s="106"/>
      <c r="F129" s="107"/>
      <c r="G129" s="107"/>
      <c r="H129" s="108"/>
      <c r="I129" s="116"/>
      <c r="J129" s="79"/>
    </row>
    <row r="130" spans="1:10" ht="14.25" customHeight="1">
      <c r="A130" s="115"/>
      <c r="B130" s="105"/>
      <c r="C130" s="106"/>
      <c r="D130" s="106"/>
      <c r="E130" s="106"/>
      <c r="F130" s="107"/>
      <c r="G130" s="107"/>
      <c r="H130" s="108"/>
      <c r="I130" s="116"/>
      <c r="J130" s="79"/>
    </row>
    <row r="131" spans="1:10" ht="14.25" customHeight="1">
      <c r="A131" s="115"/>
      <c r="B131" s="105"/>
      <c r="C131" s="106"/>
      <c r="D131" s="106"/>
      <c r="E131" s="106"/>
      <c r="F131" s="107"/>
      <c r="G131" s="107"/>
      <c r="H131" s="108"/>
      <c r="I131" s="116"/>
      <c r="J131" s="79"/>
    </row>
    <row r="132" spans="1:10" ht="14.25" customHeight="1">
      <c r="A132" s="115"/>
      <c r="B132" s="105"/>
      <c r="C132" s="106"/>
      <c r="D132" s="106"/>
      <c r="E132" s="106"/>
      <c r="F132" s="107"/>
      <c r="G132" s="107"/>
      <c r="H132" s="108"/>
      <c r="I132" s="116"/>
      <c r="J132" s="79"/>
    </row>
    <row r="133" spans="1:10" ht="14.25" customHeight="1">
      <c r="A133" s="115"/>
      <c r="B133" s="105"/>
      <c r="C133" s="106"/>
      <c r="D133" s="106"/>
      <c r="E133" s="106"/>
      <c r="F133" s="107"/>
      <c r="G133" s="107"/>
      <c r="H133" s="108"/>
      <c r="I133" s="116"/>
      <c r="J133" s="79"/>
    </row>
    <row r="134" spans="1:10" ht="14.25" customHeight="1">
      <c r="A134" s="115"/>
      <c r="B134" s="105"/>
      <c r="C134" s="106"/>
      <c r="D134" s="106"/>
      <c r="E134" s="106"/>
      <c r="F134" s="107"/>
      <c r="G134" s="107"/>
      <c r="H134" s="108"/>
      <c r="I134" s="116"/>
      <c r="J134" s="79"/>
    </row>
    <row r="135" spans="1:10" ht="14.25" customHeight="1">
      <c r="A135" s="115"/>
      <c r="B135" s="105"/>
      <c r="C135" s="106"/>
      <c r="D135" s="106"/>
      <c r="E135" s="106"/>
      <c r="F135" s="107"/>
      <c r="G135" s="107"/>
      <c r="H135" s="108"/>
      <c r="I135" s="116"/>
      <c r="J135" s="79"/>
    </row>
    <row r="136" spans="1:10" ht="14.25" customHeight="1">
      <c r="A136" s="115"/>
      <c r="B136" s="105"/>
      <c r="C136" s="106"/>
      <c r="D136" s="106"/>
      <c r="E136" s="106"/>
      <c r="F136" s="107"/>
      <c r="G136" s="107"/>
      <c r="H136" s="108"/>
      <c r="I136" s="116"/>
      <c r="J136" s="79"/>
    </row>
    <row r="137" spans="1:10" ht="14.25" customHeight="1">
      <c r="A137" s="115"/>
      <c r="B137" s="105"/>
      <c r="C137" s="106"/>
      <c r="D137" s="106"/>
      <c r="E137" s="106"/>
      <c r="F137" s="107"/>
      <c r="G137" s="107"/>
      <c r="H137" s="108"/>
      <c r="I137" s="116"/>
      <c r="J137" s="79"/>
    </row>
    <row r="138" spans="1:10" ht="14.25" customHeight="1">
      <c r="A138" s="115"/>
      <c r="B138" s="105"/>
      <c r="C138" s="106"/>
      <c r="D138" s="106"/>
      <c r="E138" s="106"/>
      <c r="F138" s="107"/>
      <c r="G138" s="107"/>
      <c r="H138" s="108"/>
      <c r="I138" s="116"/>
      <c r="J138" s="79"/>
    </row>
    <row r="139" spans="1:10" ht="14.25" customHeight="1">
      <c r="A139" s="115"/>
      <c r="B139" s="105"/>
      <c r="C139" s="106"/>
      <c r="D139" s="106"/>
      <c r="E139" s="106"/>
      <c r="F139" s="107"/>
      <c r="G139" s="107"/>
      <c r="H139" s="108"/>
      <c r="I139" s="116"/>
      <c r="J139" s="79"/>
    </row>
    <row r="140" spans="1:10" ht="14.25" customHeight="1">
      <c r="A140" s="115"/>
      <c r="B140" s="105"/>
      <c r="C140" s="106"/>
      <c r="D140" s="106"/>
      <c r="E140" s="106"/>
      <c r="F140" s="107"/>
      <c r="G140" s="107"/>
      <c r="H140" s="108"/>
      <c r="I140" s="116"/>
      <c r="J140" s="79"/>
    </row>
    <row r="141" spans="1:10" ht="14.25" customHeight="1">
      <c r="A141" s="115"/>
      <c r="B141" s="105"/>
      <c r="C141" s="106"/>
      <c r="D141" s="106"/>
      <c r="E141" s="106"/>
      <c r="F141" s="107"/>
      <c r="G141" s="107"/>
      <c r="H141" s="108"/>
      <c r="I141" s="116"/>
      <c r="J141" s="79"/>
    </row>
    <row r="142" spans="1:10" ht="14.25" customHeight="1">
      <c r="A142" s="115"/>
      <c r="B142" s="105"/>
      <c r="C142" s="106"/>
      <c r="D142" s="106"/>
      <c r="E142" s="106"/>
      <c r="F142" s="107"/>
      <c r="G142" s="107"/>
      <c r="H142" s="108"/>
      <c r="I142" s="116"/>
      <c r="J142" s="79"/>
    </row>
    <row r="143" spans="1:10" ht="14.25" customHeight="1">
      <c r="A143" s="115"/>
      <c r="B143" s="105"/>
      <c r="C143" s="106"/>
      <c r="D143" s="106"/>
      <c r="E143" s="106"/>
      <c r="F143" s="107"/>
      <c r="G143" s="107"/>
      <c r="H143" s="108"/>
      <c r="I143" s="116"/>
      <c r="J143" s="79"/>
    </row>
    <row r="144" spans="1:10" ht="14.25" customHeight="1">
      <c r="A144" s="115"/>
      <c r="B144" s="105"/>
      <c r="C144" s="106"/>
      <c r="D144" s="106"/>
      <c r="E144" s="106"/>
      <c r="F144" s="107"/>
      <c r="G144" s="107"/>
      <c r="H144" s="108"/>
      <c r="I144" s="116"/>
      <c r="J144" s="79"/>
    </row>
    <row r="145" spans="1:10" ht="14.25" customHeight="1">
      <c r="A145" s="115"/>
      <c r="B145" s="105"/>
      <c r="C145" s="106"/>
      <c r="D145" s="106"/>
      <c r="E145" s="106"/>
      <c r="F145" s="107"/>
      <c r="G145" s="107"/>
      <c r="H145" s="108"/>
      <c r="I145" s="116"/>
      <c r="J145" s="79"/>
    </row>
    <row r="146" spans="1:10" ht="14.25" customHeight="1">
      <c r="A146" s="115"/>
      <c r="B146" s="105"/>
      <c r="C146" s="106"/>
      <c r="D146" s="106"/>
      <c r="E146" s="106"/>
      <c r="F146" s="107"/>
      <c r="G146" s="107"/>
      <c r="H146" s="108"/>
      <c r="I146" s="116"/>
      <c r="J146" s="79"/>
    </row>
    <row r="147" spans="1:10" ht="14.25" customHeight="1">
      <c r="A147" s="115"/>
      <c r="B147" s="105"/>
      <c r="C147" s="106"/>
      <c r="D147" s="106"/>
      <c r="E147" s="106"/>
      <c r="F147" s="107"/>
      <c r="G147" s="107"/>
      <c r="H147" s="108"/>
      <c r="I147" s="116"/>
      <c r="J147" s="79"/>
    </row>
    <row r="148" spans="1:10" ht="14.25" customHeight="1">
      <c r="A148" s="115"/>
      <c r="B148" s="105"/>
      <c r="C148" s="106"/>
      <c r="D148" s="106"/>
      <c r="E148" s="106"/>
      <c r="F148" s="107"/>
      <c r="G148" s="107"/>
      <c r="H148" s="108"/>
      <c r="I148" s="116"/>
      <c r="J148" s="79"/>
    </row>
    <row r="149" spans="1:10" ht="14.25" customHeight="1">
      <c r="A149" s="115"/>
      <c r="B149" s="105"/>
      <c r="C149" s="106"/>
      <c r="D149" s="106"/>
      <c r="E149" s="106"/>
      <c r="F149" s="107"/>
      <c r="G149" s="107"/>
      <c r="H149" s="108"/>
      <c r="I149" s="116"/>
      <c r="J149" s="79"/>
    </row>
    <row r="150" spans="1:10" ht="14.25" customHeight="1">
      <c r="A150" s="115"/>
      <c r="B150" s="105"/>
      <c r="C150" s="106"/>
      <c r="D150" s="106"/>
      <c r="E150" s="106"/>
      <c r="F150" s="107"/>
      <c r="G150" s="107"/>
      <c r="H150" s="108"/>
      <c r="I150" s="116"/>
      <c r="J150" s="79"/>
    </row>
    <row r="151" spans="1:10" ht="14.25" customHeight="1">
      <c r="A151" s="115"/>
      <c r="B151" s="105"/>
      <c r="C151" s="106"/>
      <c r="D151" s="106"/>
      <c r="E151" s="106"/>
      <c r="F151" s="107"/>
      <c r="G151" s="107"/>
      <c r="H151" s="108"/>
      <c r="I151" s="116"/>
      <c r="J151" s="79"/>
    </row>
    <row r="152" spans="1:10" ht="14.25" customHeight="1">
      <c r="A152" s="115"/>
      <c r="B152" s="105"/>
      <c r="C152" s="106"/>
      <c r="D152" s="106"/>
      <c r="E152" s="106"/>
      <c r="F152" s="107"/>
      <c r="G152" s="107"/>
      <c r="H152" s="108"/>
      <c r="I152" s="116"/>
      <c r="J152" s="79"/>
    </row>
    <row r="153" spans="1:10" ht="14.25" customHeight="1">
      <c r="A153" s="115"/>
      <c r="B153" s="105"/>
      <c r="C153" s="106"/>
      <c r="D153" s="106"/>
      <c r="E153" s="106"/>
      <c r="F153" s="107"/>
      <c r="G153" s="107"/>
      <c r="H153" s="108"/>
      <c r="I153" s="116"/>
      <c r="J153" s="79"/>
    </row>
    <row r="154" spans="1:10" ht="14.25" customHeight="1">
      <c r="A154" s="115"/>
      <c r="B154" s="105"/>
      <c r="C154" s="106"/>
      <c r="D154" s="106"/>
      <c r="E154" s="106"/>
      <c r="F154" s="107"/>
      <c r="G154" s="107"/>
      <c r="H154" s="108"/>
      <c r="I154" s="116"/>
      <c r="J154" s="79"/>
    </row>
    <row r="155" spans="1:10" ht="14.25" customHeight="1">
      <c r="A155" s="115"/>
      <c r="B155" s="105"/>
      <c r="C155" s="106"/>
      <c r="D155" s="106"/>
      <c r="E155" s="106"/>
      <c r="F155" s="107"/>
      <c r="G155" s="107"/>
      <c r="H155" s="108"/>
      <c r="I155" s="116"/>
      <c r="J155" s="79"/>
    </row>
    <row r="156" spans="1:10" ht="14.25" customHeight="1">
      <c r="A156" s="115"/>
      <c r="B156" s="105"/>
      <c r="C156" s="106"/>
      <c r="D156" s="106"/>
      <c r="E156" s="106"/>
      <c r="F156" s="107"/>
      <c r="G156" s="107"/>
      <c r="H156" s="108"/>
      <c r="I156" s="116"/>
      <c r="J156" s="79"/>
    </row>
    <row r="157" spans="1:10" ht="14.25" customHeight="1">
      <c r="A157" s="115"/>
      <c r="B157" s="105"/>
      <c r="C157" s="106"/>
      <c r="D157" s="106"/>
      <c r="E157" s="106"/>
      <c r="F157" s="107"/>
      <c r="G157" s="107"/>
      <c r="H157" s="108"/>
      <c r="I157" s="116"/>
      <c r="J157" s="79"/>
    </row>
    <row r="158" spans="1:10" ht="14.25" customHeight="1">
      <c r="A158" s="115"/>
      <c r="B158" s="105"/>
      <c r="C158" s="106"/>
      <c r="D158" s="106"/>
      <c r="E158" s="106"/>
      <c r="F158" s="107"/>
      <c r="G158" s="107"/>
      <c r="H158" s="108"/>
      <c r="I158" s="116"/>
      <c r="J158" s="79"/>
    </row>
    <row r="159" spans="1:10" ht="14.25" customHeight="1">
      <c r="A159" s="115"/>
      <c r="B159" s="105"/>
      <c r="C159" s="106"/>
      <c r="D159" s="106"/>
      <c r="E159" s="106"/>
      <c r="F159" s="107"/>
      <c r="G159" s="107"/>
      <c r="H159" s="108"/>
      <c r="I159" s="116"/>
      <c r="J159" s="79"/>
    </row>
    <row r="160" spans="1:10" ht="14.25" customHeight="1">
      <c r="A160" s="115"/>
      <c r="B160" s="105"/>
      <c r="C160" s="106"/>
      <c r="D160" s="106"/>
      <c r="E160" s="106"/>
      <c r="F160" s="107"/>
      <c r="G160" s="107"/>
      <c r="H160" s="108"/>
      <c r="I160" s="116"/>
      <c r="J160" s="79"/>
    </row>
    <row r="161" spans="1:10" ht="14.25" customHeight="1">
      <c r="A161" s="115"/>
      <c r="B161" s="105"/>
      <c r="C161" s="106"/>
      <c r="D161" s="106"/>
      <c r="E161" s="106"/>
      <c r="F161" s="107"/>
      <c r="G161" s="107"/>
      <c r="H161" s="108"/>
      <c r="I161" s="116"/>
      <c r="J161" s="79"/>
    </row>
    <row r="162" spans="1:10" ht="14.25" customHeight="1">
      <c r="A162" s="115"/>
      <c r="B162" s="105"/>
      <c r="C162" s="106"/>
      <c r="D162" s="106"/>
      <c r="E162" s="106"/>
      <c r="F162" s="107"/>
      <c r="G162" s="107"/>
      <c r="H162" s="108"/>
      <c r="I162" s="116"/>
      <c r="J162" s="79"/>
    </row>
    <row r="163" spans="1:11" ht="14.25" customHeight="1">
      <c r="A163" s="113"/>
      <c r="B163" s="101"/>
      <c r="C163" s="102"/>
      <c r="D163" s="102"/>
      <c r="E163" s="102"/>
      <c r="F163" s="117"/>
      <c r="G163" s="117"/>
      <c r="H163" s="104"/>
      <c r="I163" s="114"/>
      <c r="J163" s="79"/>
      <c r="K163" s="17"/>
    </row>
    <row r="164" spans="1:11" ht="14.25" customHeight="1">
      <c r="A164" s="113"/>
      <c r="B164" s="101"/>
      <c r="C164" s="102"/>
      <c r="D164" s="102"/>
      <c r="E164" s="102"/>
      <c r="F164" s="103"/>
      <c r="G164" s="103"/>
      <c r="H164" s="104"/>
      <c r="I164" s="114"/>
      <c r="J164" s="79"/>
      <c r="K164" s="17"/>
    </row>
    <row r="165" spans="1:10" ht="14.25" customHeight="1">
      <c r="A165" s="113"/>
      <c r="B165" s="101"/>
      <c r="C165" s="102"/>
      <c r="D165" s="102"/>
      <c r="E165" s="102"/>
      <c r="F165" s="103"/>
      <c r="G165" s="103"/>
      <c r="H165" s="104"/>
      <c r="I165" s="114"/>
      <c r="J165" s="79"/>
    </row>
    <row r="166" spans="1:11" ht="14.25" customHeight="1">
      <c r="A166" s="113"/>
      <c r="B166" s="101"/>
      <c r="C166" s="102"/>
      <c r="D166" s="102"/>
      <c r="E166" s="102"/>
      <c r="F166" s="103"/>
      <c r="G166" s="103"/>
      <c r="H166" s="104"/>
      <c r="I166" s="114"/>
      <c r="J166" s="79"/>
      <c r="K166" s="17"/>
    </row>
    <row r="167" spans="1:10" ht="14.25" customHeight="1">
      <c r="A167" s="113"/>
      <c r="B167" s="101"/>
      <c r="C167" s="102"/>
      <c r="D167" s="102"/>
      <c r="E167" s="102"/>
      <c r="F167" s="117"/>
      <c r="G167" s="117"/>
      <c r="H167" s="118"/>
      <c r="I167" s="114"/>
      <c r="J167" s="79"/>
    </row>
    <row r="168" spans="1:10" ht="14.25" customHeight="1">
      <c r="A168" s="113"/>
      <c r="B168" s="101"/>
      <c r="C168" s="102"/>
      <c r="D168" s="102"/>
      <c r="E168" s="102"/>
      <c r="F168" s="103"/>
      <c r="G168" s="103"/>
      <c r="H168" s="104"/>
      <c r="I168" s="114"/>
      <c r="J168" s="79"/>
    </row>
    <row r="169" spans="1:11" ht="14.25" customHeight="1">
      <c r="A169" s="113"/>
      <c r="B169" s="101"/>
      <c r="C169" s="102"/>
      <c r="D169" s="102"/>
      <c r="E169" s="102"/>
      <c r="F169" s="103"/>
      <c r="G169" s="103"/>
      <c r="H169" s="104"/>
      <c r="I169" s="114"/>
      <c r="J169" s="79"/>
      <c r="K169" s="17"/>
    </row>
    <row r="170" spans="1:10" ht="14.25" customHeight="1">
      <c r="A170" s="113"/>
      <c r="B170" s="101"/>
      <c r="C170" s="102"/>
      <c r="D170" s="102"/>
      <c r="E170" s="102"/>
      <c r="F170" s="117"/>
      <c r="G170" s="117"/>
      <c r="H170" s="118"/>
      <c r="I170" s="114"/>
      <c r="J170" s="79"/>
    </row>
    <row r="171" spans="1:10" ht="14.25" customHeight="1">
      <c r="A171" s="113"/>
      <c r="B171" s="101"/>
      <c r="C171" s="102"/>
      <c r="D171" s="102"/>
      <c r="E171" s="102"/>
      <c r="F171" s="103"/>
      <c r="G171" s="103"/>
      <c r="H171" s="104"/>
      <c r="I171" s="114"/>
      <c r="J171" s="79"/>
    </row>
    <row r="172" spans="1:10" ht="14.25" customHeight="1">
      <c r="A172" s="113"/>
      <c r="B172" s="101"/>
      <c r="C172" s="102"/>
      <c r="D172" s="102"/>
      <c r="E172" s="102"/>
      <c r="F172" s="103"/>
      <c r="G172" s="103"/>
      <c r="H172" s="104"/>
      <c r="I172" s="114"/>
      <c r="J172" s="79"/>
    </row>
    <row r="173" spans="1:10" ht="14.25" customHeight="1">
      <c r="A173" s="113"/>
      <c r="B173" s="101"/>
      <c r="C173" s="102"/>
      <c r="D173" s="102"/>
      <c r="E173" s="102"/>
      <c r="F173" s="103"/>
      <c r="G173" s="103"/>
      <c r="H173" s="104"/>
      <c r="I173" s="114"/>
      <c r="J173" s="79"/>
    </row>
    <row r="174" spans="1:10" ht="14.25" customHeight="1">
      <c r="A174" s="113"/>
      <c r="B174" s="101"/>
      <c r="C174" s="102"/>
      <c r="D174" s="102"/>
      <c r="E174" s="102"/>
      <c r="F174" s="103"/>
      <c r="G174" s="103"/>
      <c r="H174" s="104"/>
      <c r="I174" s="114"/>
      <c r="J174" s="79"/>
    </row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111"/>
    </row>
    <row r="181" ht="15" customHeight="1">
      <c r="A181" s="111"/>
    </row>
    <row r="182" ht="15" customHeight="1">
      <c r="A182" s="111"/>
    </row>
    <row r="183" ht="15" customHeight="1">
      <c r="A183" s="111"/>
    </row>
    <row r="184" ht="15" customHeight="1">
      <c r="A184" s="111"/>
    </row>
    <row r="185" ht="15" customHeight="1">
      <c r="A185" s="111"/>
    </row>
    <row r="186" ht="15" customHeight="1">
      <c r="A186" s="111"/>
    </row>
    <row r="187" ht="15" customHeight="1">
      <c r="A187" s="111"/>
    </row>
    <row r="188" ht="15" customHeight="1">
      <c r="A188" s="111"/>
    </row>
    <row r="189" ht="15" customHeight="1">
      <c r="A189" s="111"/>
    </row>
    <row r="190" ht="15" customHeight="1">
      <c r="A190" s="111"/>
    </row>
    <row r="191" ht="15" customHeight="1">
      <c r="A191" s="111"/>
    </row>
    <row r="192" ht="15.75">
      <c r="A192" s="111"/>
    </row>
    <row r="193" ht="15.75">
      <c r="A193" s="111"/>
    </row>
    <row r="194" ht="15.75">
      <c r="A194" s="111"/>
    </row>
    <row r="195" ht="15.75">
      <c r="A195" s="111"/>
    </row>
    <row r="196" ht="15.75">
      <c r="A196" s="111"/>
    </row>
  </sheetData>
  <sheetProtection/>
  <autoFilter ref="A5:J166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0" customWidth="1"/>
  </cols>
  <sheetData>
    <row r="1" ht="14.25" customHeight="1">
      <c r="E1" s="20"/>
    </row>
    <row r="2" spans="1:10" ht="14.25" customHeight="1">
      <c r="A2" s="211" t="str">
        <f>Startlist!$F2</f>
        <v>Raplamaa rahvaralli 2019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4.25" customHeight="1">
      <c r="A3" s="212" t="str">
        <f>Startlist!$F3</f>
        <v>18.05.2019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4.25" customHeight="1">
      <c r="A4" s="212" t="str">
        <f>Startlist!$F7</f>
        <v>Purku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4.25" customHeight="1">
      <c r="A5" s="11" t="s">
        <v>1078</v>
      </c>
      <c r="E5" s="20"/>
      <c r="F5" s="206" t="s">
        <v>1084</v>
      </c>
      <c r="G5" s="207"/>
      <c r="H5" s="207"/>
      <c r="I5" s="208"/>
      <c r="J5" s="209" t="s">
        <v>1064</v>
      </c>
    </row>
    <row r="6" spans="1:10" s="123" customFormat="1" ht="14.25" customHeight="1">
      <c r="A6" s="124" t="s">
        <v>1062</v>
      </c>
      <c r="B6" s="125" t="s">
        <v>1053</v>
      </c>
      <c r="C6" s="126" t="s">
        <v>1054</v>
      </c>
      <c r="D6" s="127" t="s">
        <v>1055</v>
      </c>
      <c r="E6" s="127" t="s">
        <v>1057</v>
      </c>
      <c r="F6" s="128">
        <v>1</v>
      </c>
      <c r="G6" s="128">
        <v>2</v>
      </c>
      <c r="H6" s="128">
        <v>3</v>
      </c>
      <c r="I6" s="128">
        <v>4</v>
      </c>
      <c r="J6" s="210"/>
    </row>
    <row r="7" spans="1:10" s="123" customFormat="1" ht="14.25" customHeight="1">
      <c r="A7" s="120">
        <v>1</v>
      </c>
      <c r="B7" s="121" t="str">
        <f>VLOOKUP($A7,Startlist!$B:$H,2,FALSE)</f>
        <v>J16</v>
      </c>
      <c r="C7" s="122" t="str">
        <f>VLOOKUP($A7,Startlist!$B:$H,3,FALSE)</f>
        <v>Robert Kikkatalo</v>
      </c>
      <c r="D7" s="122" t="str">
        <f>VLOOKUP($A7,Startlist!$B:$H,4,FALSE)</f>
        <v>Tarmo kikkatalo</v>
      </c>
      <c r="E7" s="122" t="str">
        <f>VLOOKUP($A7,Startlist!$B:$H,7,FALSE)</f>
        <v>Mitsubishi Colt</v>
      </c>
      <c r="F7" s="121">
        <f>IF(SUMIF('Puudete sisestamine'!$A:$A,$A7,'Puudete sisestamine'!$B:$B)&gt;0,SUMIF('Puudete sisestamine'!$A:$A,$A7,'Puudete sisestamine'!$B:$B),"")</f>
      </c>
      <c r="G7" s="121">
        <f>IF(SUMIF('Puudete sisestamine'!$A:$A,$A7,'Puudete sisestamine'!$C:$C)&gt;0,SUMIF('Puudete sisestamine'!$A:$A,$A7,'Puudete sisestamine'!$C:$C),"")</f>
        <v>10</v>
      </c>
      <c r="H7" s="121">
        <f>IF(SUMIF('Puudete sisestamine'!$A:$A,$A7,'Puudete sisestamine'!$D:$D)&gt;0,SUMIF('Puudete sisestamine'!$A:$A,$A7,'Puudete sisestamine'!$D:$D),"")</f>
      </c>
      <c r="I7" s="121">
        <f>IF(SUMIF('Puudete sisestamine'!$A:$A,$A7,'Puudete sisestamine'!$E:$E)&gt;0,SUMIF('Puudete sisestamine'!$A:$A,$A7,'Puudete sisestamine'!$E:$E),"")</f>
      </c>
      <c r="J7" s="120" t="str">
        <f>IF(SUM(F7:I7)=0,"",INT(SUM(F7:I7)/60)&amp;":"&amp;(SUM(F7:I7)-INT(SUM(F7:I7)/60)*60))</f>
        <v>0:10</v>
      </c>
    </row>
    <row r="8" spans="1:10" s="123" customFormat="1" ht="14.25" customHeight="1">
      <c r="A8" s="120">
        <v>2</v>
      </c>
      <c r="B8" s="121" t="str">
        <f>VLOOKUP($A8,Startlist!$B:$H,2,FALSE)</f>
        <v>J16</v>
      </c>
      <c r="C8" s="122" t="str">
        <f>VLOOKUP($A8,Startlist!$B:$H,3,FALSE)</f>
        <v>Marten Poder</v>
      </c>
      <c r="D8" s="122" t="str">
        <f>VLOOKUP($A8,Startlist!$B:$H,4,FALSE)</f>
        <v>Tarmo Heidemann</v>
      </c>
      <c r="E8" s="122" t="str">
        <f>VLOOKUP($A8,Startlist!$B:$H,7,FALSE)</f>
        <v>Honda Civic</v>
      </c>
      <c r="F8" s="121">
        <f>IF(SUMIF('Puudete sisestamine'!$A:$A,$A8,'Puudete sisestamine'!$B:$B)&gt;0,SUMIF('Puudete sisestamine'!$A:$A,$A8,'Puudete sisestamine'!$B:$B),"")</f>
        <v>20</v>
      </c>
      <c r="G8" s="121">
        <f>IF(SUMIF('Puudete sisestamine'!$A:$A,$A8,'Puudete sisestamine'!$C:$C)&gt;0,SUMIF('Puudete sisestamine'!$A:$A,$A8,'Puudete sisestamine'!$C:$C),"")</f>
      </c>
      <c r="H8" s="121">
        <f>IF(SUMIF('Puudete sisestamine'!$A:$A,$A8,'Puudete sisestamine'!$D:$D)&gt;0,SUMIF('Puudete sisestamine'!$A:$A,$A8,'Puudete sisestamine'!$D:$D),"")</f>
      </c>
      <c r="I8" s="121">
        <f>IF(SUMIF('Puudete sisestamine'!$A:$A,$A8,'Puudete sisestamine'!$E:$E)&gt;0,SUMIF('Puudete sisestamine'!$A:$A,$A8,'Puudete sisestamine'!$E:$E),"")</f>
      </c>
      <c r="J8" s="120" t="str">
        <f aca="true" t="shared" si="0" ref="J8:J42">IF(SUM(F8:I8)=0,"",INT(SUM(F8:I8)/60)&amp;":"&amp;(SUM(F8:I8)-INT(SUM(F8:I8)/60)*60))</f>
        <v>0:20</v>
      </c>
    </row>
    <row r="9" spans="1:10" s="123" customFormat="1" ht="14.25" customHeight="1">
      <c r="A9" s="120">
        <v>3</v>
      </c>
      <c r="B9" s="121" t="str">
        <f>VLOOKUP($A9,Startlist!$B:$H,2,FALSE)</f>
        <v>J16</v>
      </c>
      <c r="C9" s="122" t="str">
        <f>VLOOKUP($A9,Startlist!$B:$H,3,FALSE)</f>
        <v>Randel-Erik Evestus</v>
      </c>
      <c r="D9" s="122" t="str">
        <f>VLOOKUP($A9,Startlist!$B:$H,4,FALSE)</f>
        <v>Henri Purde</v>
      </c>
      <c r="E9" s="122" t="str">
        <f>VLOOKUP($A9,Startlist!$B:$H,7,FALSE)</f>
        <v>BMW 316I</v>
      </c>
      <c r="F9" s="121">
        <f>IF(SUMIF('Puudete sisestamine'!$A:$A,$A9,'Puudete sisestamine'!$B:$B)&gt;0,SUMIF('Puudete sisestamine'!$A:$A,$A9,'Puudete sisestamine'!$B:$B),"")</f>
      </c>
      <c r="G9" s="121">
        <f>IF(SUMIF('Puudete sisestamine'!$A:$A,$A9,'Puudete sisestamine'!$C:$C)&gt;0,SUMIF('Puudete sisestamine'!$A:$A,$A9,'Puudete sisestamine'!$C:$C),"")</f>
      </c>
      <c r="H9" s="121">
        <f>IF(SUMIF('Puudete sisestamine'!$A:$A,$A9,'Puudete sisestamine'!$D:$D)&gt;0,SUMIF('Puudete sisestamine'!$A:$A,$A9,'Puudete sisestamine'!$D:$D),"")</f>
      </c>
      <c r="I9" s="121">
        <f>IF(SUMIF('Puudete sisestamine'!$A:$A,$A9,'Puudete sisestamine'!$E:$E)&gt;0,SUMIF('Puudete sisestamine'!$A:$A,$A9,'Puudete sisestamine'!$E:$E),"")</f>
      </c>
      <c r="J9" s="120">
        <f t="shared" si="0"/>
      </c>
    </row>
    <row r="10" spans="1:10" s="123" customFormat="1" ht="14.25" customHeight="1">
      <c r="A10" s="120">
        <v>4</v>
      </c>
      <c r="B10" s="121" t="str">
        <f>VLOOKUP($A10,Startlist!$B:$H,2,FALSE)</f>
        <v>J16</v>
      </c>
      <c r="C10" s="122" t="str">
        <f>VLOOKUP($A10,Startlist!$B:$H,3,FALSE)</f>
        <v>Daaniel Gluskov</v>
      </c>
      <c r="D10" s="122" t="str">
        <f>VLOOKUP($A10,Startlist!$B:$H,4,FALSE)</f>
        <v>Artjom Ivanov</v>
      </c>
      <c r="E10" s="122" t="str">
        <f>VLOOKUP($A10,Startlist!$B:$H,7,FALSE)</f>
        <v>Toyota Yaris</v>
      </c>
      <c r="F10" s="121">
        <f>IF(SUMIF('Puudete sisestamine'!$A:$A,$A10,'Puudete sisestamine'!$B:$B)&gt;0,SUMIF('Puudete sisestamine'!$A:$A,$A10,'Puudete sisestamine'!$B:$B),"")</f>
        <v>20</v>
      </c>
      <c r="G10" s="121">
        <f>IF(SUMIF('Puudete sisestamine'!$A:$A,$A10,'Puudete sisestamine'!$C:$C)&gt;0,SUMIF('Puudete sisestamine'!$A:$A,$A10,'Puudete sisestamine'!$C:$C),"")</f>
      </c>
      <c r="H10" s="121">
        <f>IF(SUMIF('Puudete sisestamine'!$A:$A,$A10,'Puudete sisestamine'!$D:$D)&gt;0,SUMIF('Puudete sisestamine'!$A:$A,$A10,'Puudete sisestamine'!$D:$D),"")</f>
      </c>
      <c r="I10" s="121">
        <f>IF(SUMIF('Puudete sisestamine'!$A:$A,$A10,'Puudete sisestamine'!$E:$E)&gt;0,SUMIF('Puudete sisestamine'!$A:$A,$A10,'Puudete sisestamine'!$E:$E),"")</f>
      </c>
      <c r="J10" s="120" t="str">
        <f t="shared" si="0"/>
        <v>0:20</v>
      </c>
    </row>
    <row r="11" spans="1:10" s="123" customFormat="1" ht="14.25" customHeight="1">
      <c r="A11" s="120">
        <v>5</v>
      </c>
      <c r="B11" s="121" t="str">
        <f>VLOOKUP($A11,Startlist!$B:$H,2,FALSE)</f>
        <v>J16</v>
      </c>
      <c r="C11" s="122" t="str">
        <f>VLOOKUP($A11,Startlist!$B:$H,3,FALSE)</f>
        <v>Juhan Reimal</v>
      </c>
      <c r="D11" s="122" t="str">
        <f>VLOOKUP($A11,Startlist!$B:$H,4,FALSE)</f>
        <v>Ain Reimal</v>
      </c>
      <c r="E11" s="122" t="str">
        <f>VLOOKUP($A11,Startlist!$B:$H,7,FALSE)</f>
        <v>Opel Corsa</v>
      </c>
      <c r="F11" s="121">
        <f>IF(SUMIF('Puudete sisestamine'!$A:$A,$A11,'Puudete sisestamine'!$B:$B)&gt;0,SUMIF('Puudete sisestamine'!$A:$A,$A11,'Puudete sisestamine'!$B:$B),"")</f>
        <v>40</v>
      </c>
      <c r="G11" s="121">
        <f>IF(SUMIF('Puudete sisestamine'!$A:$A,$A11,'Puudete sisestamine'!$C:$C)&gt;0,SUMIF('Puudete sisestamine'!$A:$A,$A11,'Puudete sisestamine'!$C:$C),"")</f>
        <v>10</v>
      </c>
      <c r="H11" s="121">
        <f>IF(SUMIF('Puudete sisestamine'!$A:$A,$A11,'Puudete sisestamine'!$D:$D)&gt;0,SUMIF('Puudete sisestamine'!$A:$A,$A11,'Puudete sisestamine'!$D:$D),"")</f>
      </c>
      <c r="I11" s="121">
        <f>IF(SUMIF('Puudete sisestamine'!$A:$A,$A11,'Puudete sisestamine'!$E:$E)&gt;0,SUMIF('Puudete sisestamine'!$A:$A,$A11,'Puudete sisestamine'!$E:$E),"")</f>
      </c>
      <c r="J11" s="120" t="str">
        <f t="shared" si="0"/>
        <v>0:50</v>
      </c>
    </row>
    <row r="12" spans="1:10" s="123" customFormat="1" ht="14.25" customHeight="1">
      <c r="A12" s="120">
        <v>6</v>
      </c>
      <c r="B12" s="121" t="str">
        <f>VLOOKUP($A12,Startlist!$B:$H,2,FALSE)</f>
        <v>J16</v>
      </c>
      <c r="C12" s="122" t="str">
        <f>VLOOKUP($A12,Startlist!$B:$H,3,FALSE)</f>
        <v>Cärolin Soidla</v>
      </c>
      <c r="D12" s="122" t="str">
        <f>VLOOKUP($A12,Startlist!$B:$H,4,FALSE)</f>
        <v>Martin Jaanus</v>
      </c>
      <c r="E12" s="122" t="str">
        <f>VLOOKUP($A12,Startlist!$B:$H,7,FALSE)</f>
        <v>Honda Civic</v>
      </c>
      <c r="F12" s="121">
        <f>IF(SUMIF('Puudete sisestamine'!$A:$A,$A12,'Puudete sisestamine'!$B:$B)&gt;0,SUMIF('Puudete sisestamine'!$A:$A,$A12,'Puudete sisestamine'!$B:$B),"")</f>
      </c>
      <c r="G12" s="121">
        <f>IF(SUMIF('Puudete sisestamine'!$A:$A,$A12,'Puudete sisestamine'!$C:$C)&gt;0,SUMIF('Puudete sisestamine'!$A:$A,$A12,'Puudete sisestamine'!$C:$C),"")</f>
      </c>
      <c r="H12" s="121">
        <f>IF(SUMIF('Puudete sisestamine'!$A:$A,$A12,'Puudete sisestamine'!$D:$D)&gt;0,SUMIF('Puudete sisestamine'!$A:$A,$A12,'Puudete sisestamine'!$D:$D),"")</f>
      </c>
      <c r="I12" s="121">
        <f>IF(SUMIF('Puudete sisestamine'!$A:$A,$A12,'Puudete sisestamine'!$E:$E)&gt;0,SUMIF('Puudete sisestamine'!$A:$A,$A12,'Puudete sisestamine'!$E:$E),"")</f>
      </c>
      <c r="J12" s="120">
        <f t="shared" si="0"/>
      </c>
    </row>
    <row r="13" spans="1:10" s="123" customFormat="1" ht="14.25" customHeight="1">
      <c r="A13" s="120">
        <v>7</v>
      </c>
      <c r="B13" s="121" t="str">
        <f>VLOOKUP($A13,Startlist!$B:$H,2,FALSE)</f>
        <v>J16</v>
      </c>
      <c r="C13" s="122" t="str">
        <f>VLOOKUP($A13,Startlist!$B:$H,3,FALSE)</f>
        <v>Romet Reimal</v>
      </c>
      <c r="D13" s="122" t="str">
        <f>VLOOKUP($A13,Startlist!$B:$H,4,FALSE)</f>
        <v>Avo Reimal</v>
      </c>
      <c r="E13" s="122" t="str">
        <f>VLOOKUP($A13,Startlist!$B:$H,7,FALSE)</f>
        <v>VW Polo</v>
      </c>
      <c r="F13" s="121">
        <f>IF(SUMIF('Puudete sisestamine'!$A:$A,$A13,'Puudete sisestamine'!$B:$B)&gt;0,SUMIF('Puudete sisestamine'!$A:$A,$A13,'Puudete sisestamine'!$B:$B),"")</f>
        <v>40</v>
      </c>
      <c r="G13" s="121">
        <f>IF(SUMIF('Puudete sisestamine'!$A:$A,$A13,'Puudete sisestamine'!$C:$C)&gt;0,SUMIF('Puudete sisestamine'!$A:$A,$A13,'Puudete sisestamine'!$C:$C),"")</f>
        <v>20</v>
      </c>
      <c r="H13" s="121">
        <f>IF(SUMIF('Puudete sisestamine'!$A:$A,$A13,'Puudete sisestamine'!$D:$D)&gt;0,SUMIF('Puudete sisestamine'!$A:$A,$A13,'Puudete sisestamine'!$D:$D),"")</f>
      </c>
      <c r="I13" s="121">
        <f>IF(SUMIF('Puudete sisestamine'!$A:$A,$A13,'Puudete sisestamine'!$E:$E)&gt;0,SUMIF('Puudete sisestamine'!$A:$A,$A13,'Puudete sisestamine'!$E:$E),"")</f>
      </c>
      <c r="J13" s="120" t="str">
        <f t="shared" si="0"/>
        <v>1:0</v>
      </c>
    </row>
    <row r="14" spans="1:10" s="123" customFormat="1" ht="14.25" customHeight="1">
      <c r="A14" s="120">
        <v>8</v>
      </c>
      <c r="B14" s="121" t="str">
        <f>VLOOKUP($A14,Startlist!$B:$H,2,FALSE)</f>
        <v>J16</v>
      </c>
      <c r="C14" s="122" t="str">
        <f>VLOOKUP($A14,Startlist!$B:$H,3,FALSE)</f>
        <v>Andre Juhe</v>
      </c>
      <c r="D14" s="122" t="str">
        <f>VLOOKUP($A14,Startlist!$B:$H,4,FALSE)</f>
        <v>Veiko Kimber</v>
      </c>
      <c r="E14" s="122" t="str">
        <f>VLOOKUP($A14,Startlist!$B:$H,7,FALSE)</f>
        <v>Lada Samara</v>
      </c>
      <c r="F14" s="121">
        <f>IF(SUMIF('Puudete sisestamine'!$A:$A,$A14,'Puudete sisestamine'!$B:$B)&gt;0,SUMIF('Puudete sisestamine'!$A:$A,$A14,'Puudete sisestamine'!$B:$B),"")</f>
        <v>10</v>
      </c>
      <c r="G14" s="121">
        <f>IF(SUMIF('Puudete sisestamine'!$A:$A,$A14,'Puudete sisestamine'!$C:$C)&gt;0,SUMIF('Puudete sisestamine'!$A:$A,$A14,'Puudete sisestamine'!$C:$C),"")</f>
      </c>
      <c r="H14" s="121">
        <f>IF(SUMIF('Puudete sisestamine'!$A:$A,$A14,'Puudete sisestamine'!$D:$D)&gt;0,SUMIF('Puudete sisestamine'!$A:$A,$A14,'Puudete sisestamine'!$D:$D),"")</f>
      </c>
      <c r="I14" s="121">
        <f>IF(SUMIF('Puudete sisestamine'!$A:$A,$A14,'Puudete sisestamine'!$E:$E)&gt;0,SUMIF('Puudete sisestamine'!$A:$A,$A14,'Puudete sisestamine'!$E:$E),"")</f>
      </c>
      <c r="J14" s="120" t="str">
        <f t="shared" si="0"/>
        <v>0:10</v>
      </c>
    </row>
    <row r="15" spans="1:10" s="123" customFormat="1" ht="14.25" customHeight="1">
      <c r="A15" s="120">
        <v>9</v>
      </c>
      <c r="B15" s="121" t="str">
        <f>VLOOKUP($A15,Startlist!$B:$H,2,FALSE)</f>
        <v>J16</v>
      </c>
      <c r="C15" s="122" t="str">
        <f>VLOOKUP($A15,Startlist!$B:$H,3,FALSE)</f>
        <v>Tony Schwarzstein</v>
      </c>
      <c r="D15" s="122" t="str">
        <f>VLOOKUP($A15,Startlist!$B:$H,4,FALSE)</f>
        <v>Mehis Kiiver</v>
      </c>
      <c r="E15" s="122" t="str">
        <f>VLOOKUP($A15,Startlist!$B:$H,7,FALSE)</f>
        <v>Honda CRX</v>
      </c>
      <c r="F15" s="121">
        <f>IF(SUMIF('Puudete sisestamine'!$A:$A,$A15,'Puudete sisestamine'!$B:$B)&gt;0,SUMIF('Puudete sisestamine'!$A:$A,$A15,'Puudete sisestamine'!$B:$B),"")</f>
      </c>
      <c r="G15" s="121">
        <f>IF(SUMIF('Puudete sisestamine'!$A:$A,$A15,'Puudete sisestamine'!$C:$C)&gt;0,SUMIF('Puudete sisestamine'!$A:$A,$A15,'Puudete sisestamine'!$C:$C),"")</f>
      </c>
      <c r="H15" s="121">
        <f>IF(SUMIF('Puudete sisestamine'!$A:$A,$A15,'Puudete sisestamine'!$D:$D)&gt;0,SUMIF('Puudete sisestamine'!$A:$A,$A15,'Puudete sisestamine'!$D:$D),"")</f>
      </c>
      <c r="I15" s="121">
        <f>IF(SUMIF('Puudete sisestamine'!$A:$A,$A15,'Puudete sisestamine'!$E:$E)&gt;0,SUMIF('Puudete sisestamine'!$A:$A,$A15,'Puudete sisestamine'!$E:$E),"")</f>
      </c>
      <c r="J15" s="120">
        <f t="shared" si="0"/>
      </c>
    </row>
    <row r="16" spans="1:10" s="123" customFormat="1" ht="14.25" customHeight="1">
      <c r="A16" s="120">
        <v>10</v>
      </c>
      <c r="B16" s="121" t="str">
        <f>VLOOKUP($A16,Startlist!$B:$H,2,FALSE)</f>
        <v>J16</v>
      </c>
      <c r="C16" s="122" t="str">
        <f>VLOOKUP($A16,Startlist!$B:$H,3,FALSE)</f>
        <v>Rainer Raun</v>
      </c>
      <c r="D16" s="122" t="str">
        <f>VLOOKUP($A16,Startlist!$B:$H,4,FALSE)</f>
        <v>Targo Raun</v>
      </c>
      <c r="E16" s="122" t="str">
        <f>VLOOKUP($A16,Startlist!$B:$H,7,FALSE)</f>
        <v>Honda Civic</v>
      </c>
      <c r="F16" s="121">
        <f>IF(SUMIF('Puudete sisestamine'!$A:$A,$A16,'Puudete sisestamine'!$B:$B)&gt;0,SUMIF('Puudete sisestamine'!$A:$A,$A16,'Puudete sisestamine'!$B:$B),"")</f>
        <v>10</v>
      </c>
      <c r="G16" s="121">
        <f>IF(SUMIF('Puudete sisestamine'!$A:$A,$A16,'Puudete sisestamine'!$C:$C)&gt;0,SUMIF('Puudete sisestamine'!$A:$A,$A16,'Puudete sisestamine'!$C:$C),"")</f>
      </c>
      <c r="H16" s="121">
        <f>IF(SUMIF('Puudete sisestamine'!$A:$A,$A16,'Puudete sisestamine'!$D:$D)&gt;0,SUMIF('Puudete sisestamine'!$A:$A,$A16,'Puudete sisestamine'!$D:$D),"")</f>
      </c>
      <c r="I16" s="121">
        <f>IF(SUMIF('Puudete sisestamine'!$A:$A,$A16,'Puudete sisestamine'!$E:$E)&gt;0,SUMIF('Puudete sisestamine'!$A:$A,$A16,'Puudete sisestamine'!$E:$E),"")</f>
      </c>
      <c r="J16" s="120" t="str">
        <f t="shared" si="0"/>
        <v>0:10</v>
      </c>
    </row>
    <row r="17" spans="1:10" s="123" customFormat="1" ht="14.25" customHeight="1">
      <c r="A17" s="120">
        <v>11</v>
      </c>
      <c r="B17" s="121" t="str">
        <f>VLOOKUP($A17,Startlist!$B:$H,2,FALSE)</f>
        <v>J16</v>
      </c>
      <c r="C17" s="122" t="str">
        <f>VLOOKUP($A17,Startlist!$B:$H,3,FALSE)</f>
        <v>Kristofer Märtson</v>
      </c>
      <c r="D17" s="122" t="str">
        <f>VLOOKUP($A17,Startlist!$B:$H,4,FALSE)</f>
        <v>Ilmar Pukk</v>
      </c>
      <c r="E17" s="122" t="str">
        <f>VLOOKUP($A17,Startlist!$B:$H,7,FALSE)</f>
        <v>Honda Civic</v>
      </c>
      <c r="F17" s="121">
        <f>IF(SUMIF('Puudete sisestamine'!$A:$A,$A17,'Puudete sisestamine'!$B:$B)&gt;0,SUMIF('Puudete sisestamine'!$A:$A,$A17,'Puudete sisestamine'!$B:$B),"")</f>
      </c>
      <c r="G17" s="121">
        <f>IF(SUMIF('Puudete sisestamine'!$A:$A,$A17,'Puudete sisestamine'!$C:$C)&gt;0,SUMIF('Puudete sisestamine'!$A:$A,$A17,'Puudete sisestamine'!$C:$C),"")</f>
      </c>
      <c r="H17" s="121">
        <f>IF(SUMIF('Puudete sisestamine'!$A:$A,$A17,'Puudete sisestamine'!$D:$D)&gt;0,SUMIF('Puudete sisestamine'!$A:$A,$A17,'Puudete sisestamine'!$D:$D),"")</f>
      </c>
      <c r="I17" s="121">
        <f>IF(SUMIF('Puudete sisestamine'!$A:$A,$A17,'Puudete sisestamine'!$E:$E)&gt;0,SUMIF('Puudete sisestamine'!$A:$A,$A17,'Puudete sisestamine'!$E:$E),"")</f>
      </c>
      <c r="J17" s="120">
        <f t="shared" si="0"/>
      </c>
    </row>
    <row r="18" spans="1:10" s="123" customFormat="1" ht="14.25" customHeight="1">
      <c r="A18" s="120">
        <v>12</v>
      </c>
      <c r="B18" s="121" t="str">
        <f>VLOOKUP($A18,Startlist!$B:$H,2,FALSE)</f>
        <v>J16</v>
      </c>
      <c r="C18" s="122" t="str">
        <f>VLOOKUP($A18,Startlist!$B:$H,3,FALSE)</f>
        <v>Eerik Pank</v>
      </c>
      <c r="D18" s="122" t="str">
        <f>VLOOKUP($A18,Startlist!$B:$H,4,FALSE)</f>
        <v>Tiina Kaldma</v>
      </c>
      <c r="E18" s="122" t="str">
        <f>VLOOKUP($A18,Startlist!$B:$H,7,FALSE)</f>
        <v>Honda CRX</v>
      </c>
      <c r="F18" s="121">
        <f>IF(SUMIF('Puudete sisestamine'!$A:$A,$A18,'Puudete sisestamine'!$B:$B)&gt;0,SUMIF('Puudete sisestamine'!$A:$A,$A18,'Puudete sisestamine'!$B:$B),"")</f>
      </c>
      <c r="G18" s="121">
        <f>IF(SUMIF('Puudete sisestamine'!$A:$A,$A18,'Puudete sisestamine'!$C:$C)&gt;0,SUMIF('Puudete sisestamine'!$A:$A,$A18,'Puudete sisestamine'!$C:$C),"")</f>
      </c>
      <c r="H18" s="121">
        <f>IF(SUMIF('Puudete sisestamine'!$A:$A,$A18,'Puudete sisestamine'!$D:$D)&gt;0,SUMIF('Puudete sisestamine'!$A:$A,$A18,'Puudete sisestamine'!$D:$D),"")</f>
      </c>
      <c r="I18" s="121">
        <f>IF(SUMIF('Puudete sisestamine'!$A:$A,$A18,'Puudete sisestamine'!$E:$E)&gt;0,SUMIF('Puudete sisestamine'!$A:$A,$A18,'Puudete sisestamine'!$E:$E),"")</f>
      </c>
      <c r="J18" s="120">
        <f t="shared" si="0"/>
      </c>
    </row>
    <row r="19" spans="1:10" s="123" customFormat="1" ht="14.25" customHeight="1" hidden="1">
      <c r="A19" s="120">
        <v>13</v>
      </c>
      <c r="B19" s="121" t="e">
        <f>VLOOKUP($A19,Startlist!$B:$H,2,FALSE)</f>
        <v>#N/A</v>
      </c>
      <c r="C19" s="122" t="e">
        <f>VLOOKUP($A19,Startlist!$B:$H,3,FALSE)</f>
        <v>#N/A</v>
      </c>
      <c r="D19" s="122" t="e">
        <f>VLOOKUP($A19,Startlist!$B:$H,4,FALSE)</f>
        <v>#N/A</v>
      </c>
      <c r="E19" s="122" t="e">
        <f>VLOOKUP($A19,Startlist!$B:$H,7,FALSE)</f>
        <v>#N/A</v>
      </c>
      <c r="F19" s="121">
        <f>IF(SUMIF('Puudete sisestamine'!$A:$A,$A19,'Puudete sisestamine'!$B:$B)&gt;0,SUMIF('Puudete sisestamine'!$A:$A,$A19,'Puudete sisestamine'!$B:$B),"")</f>
      </c>
      <c r="G19" s="121">
        <f>IF(SUMIF('Puudete sisestamine'!$A:$A,$A19,'Puudete sisestamine'!$C:$C)&gt;0,SUMIF('Puudete sisestamine'!$A:$A,$A19,'Puudete sisestamine'!$C:$C),"")</f>
      </c>
      <c r="H19" s="121">
        <f>IF(SUMIF('Puudete sisestamine'!$A:$A,$A19,'Puudete sisestamine'!$D:$D)&gt;0,SUMIF('Puudete sisestamine'!$A:$A,$A19,'Puudete sisestamine'!$D:$D),"")</f>
      </c>
      <c r="I19" s="121">
        <f>IF(SUMIF('Puudete sisestamine'!$A:$A,$A19,'Puudete sisestamine'!$E:$E)&gt;0,SUMIF('Puudete sisestamine'!$A:$A,$A19,'Puudete sisestamine'!$E:$E),"")</f>
      </c>
      <c r="J19" s="120">
        <f t="shared" si="0"/>
      </c>
    </row>
    <row r="20" spans="1:10" s="123" customFormat="1" ht="14.25" customHeight="1">
      <c r="A20" s="120">
        <v>14</v>
      </c>
      <c r="B20" s="121" t="str">
        <f>VLOOKUP($A20,Startlist!$B:$H,2,FALSE)</f>
        <v>J16</v>
      </c>
      <c r="C20" s="122" t="str">
        <f>VLOOKUP($A20,Startlist!$B:$H,3,FALSE)</f>
        <v>Jaspar Vaher</v>
      </c>
      <c r="D20" s="122" t="str">
        <f>VLOOKUP($A20,Startlist!$B:$H,4,FALSE)</f>
        <v>Avo Vaher</v>
      </c>
      <c r="E20" s="122" t="str">
        <f>VLOOKUP($A20,Startlist!$B:$H,7,FALSE)</f>
        <v>Honda Civic</v>
      </c>
      <c r="F20" s="121">
        <f>IF(SUMIF('Puudete sisestamine'!$A:$A,$A20,'Puudete sisestamine'!$B:$B)&gt;0,SUMIF('Puudete sisestamine'!$A:$A,$A20,'Puudete sisestamine'!$B:$B),"")</f>
      </c>
      <c r="G20" s="121">
        <f>IF(SUMIF('Puudete sisestamine'!$A:$A,$A20,'Puudete sisestamine'!$C:$C)&gt;0,SUMIF('Puudete sisestamine'!$A:$A,$A20,'Puudete sisestamine'!$C:$C),"")</f>
      </c>
      <c r="H20" s="121">
        <f>IF(SUMIF('Puudete sisestamine'!$A:$A,$A20,'Puudete sisestamine'!$D:$D)&gt;0,SUMIF('Puudete sisestamine'!$A:$A,$A20,'Puudete sisestamine'!$D:$D),"")</f>
        <v>10</v>
      </c>
      <c r="I20" s="121">
        <f>IF(SUMIF('Puudete sisestamine'!$A:$A,$A20,'Puudete sisestamine'!$E:$E)&gt;0,SUMIF('Puudete sisestamine'!$A:$A,$A20,'Puudete sisestamine'!$E:$E),"")</f>
      </c>
      <c r="J20" s="120" t="str">
        <f t="shared" si="0"/>
        <v>0:10</v>
      </c>
    </row>
    <row r="21" spans="1:10" s="123" customFormat="1" ht="14.25" customHeight="1">
      <c r="A21" s="120">
        <v>15</v>
      </c>
      <c r="B21" s="121" t="str">
        <f>VLOOKUP($A21,Startlist!$B:$H,2,FALSE)</f>
        <v>J18</v>
      </c>
      <c r="C21" s="122" t="str">
        <f>VLOOKUP($A21,Startlist!$B:$H,3,FALSE)</f>
        <v>Madis Laaser</v>
      </c>
      <c r="D21" s="122" t="str">
        <f>VLOOKUP($A21,Startlist!$B:$H,4,FALSE)</f>
        <v>Jaagup Laaser</v>
      </c>
      <c r="E21" s="122" t="str">
        <f>VLOOKUP($A21,Startlist!$B:$H,7,FALSE)</f>
        <v>Honda Civic</v>
      </c>
      <c r="F21" s="121">
        <f>IF(SUMIF('Puudete sisestamine'!$A:$A,$A21,'Puudete sisestamine'!$B:$B)&gt;0,SUMIF('Puudete sisestamine'!$A:$A,$A21,'Puudete sisestamine'!$B:$B),"")</f>
      </c>
      <c r="G21" s="121">
        <f>IF(SUMIF('Puudete sisestamine'!$A:$A,$A21,'Puudete sisestamine'!$C:$C)&gt;0,SUMIF('Puudete sisestamine'!$A:$A,$A21,'Puudete sisestamine'!$C:$C),"")</f>
      </c>
      <c r="H21" s="121">
        <f>IF(SUMIF('Puudete sisestamine'!$A:$A,$A21,'Puudete sisestamine'!$D:$D)&gt;0,SUMIF('Puudete sisestamine'!$A:$A,$A21,'Puudete sisestamine'!$D:$D),"")</f>
      </c>
      <c r="I21" s="121">
        <f>IF(SUMIF('Puudete sisestamine'!$A:$A,$A21,'Puudete sisestamine'!$E:$E)&gt;0,SUMIF('Puudete sisestamine'!$A:$A,$A21,'Puudete sisestamine'!$E:$E),"")</f>
      </c>
      <c r="J21" s="120">
        <f t="shared" si="0"/>
      </c>
    </row>
    <row r="22" spans="1:10" s="123" customFormat="1" ht="14.25" customHeight="1">
      <c r="A22" s="120">
        <v>16</v>
      </c>
      <c r="B22" s="121" t="str">
        <f>VLOOKUP($A22,Startlist!$B:$H,2,FALSE)</f>
        <v>J18</v>
      </c>
      <c r="C22" s="122" t="str">
        <f>VLOOKUP($A22,Startlist!$B:$H,3,FALSE)</f>
        <v>Egert Auendorf</v>
      </c>
      <c r="D22" s="122" t="str">
        <f>VLOOKUP($A22,Startlist!$B:$H,4,FALSE)</f>
        <v>Henri Aav</v>
      </c>
      <c r="E22" s="122" t="str">
        <f>VLOOKUP($A22,Startlist!$B:$H,7,FALSE)</f>
        <v>Honda Civic</v>
      </c>
      <c r="F22" s="121">
        <f>IF(SUMIF('Puudete sisestamine'!$A:$A,$A22,'Puudete sisestamine'!$B:$B)&gt;0,SUMIF('Puudete sisestamine'!$A:$A,$A22,'Puudete sisestamine'!$B:$B),"")</f>
        <v>10</v>
      </c>
      <c r="G22" s="121">
        <f>IF(SUMIF('Puudete sisestamine'!$A:$A,$A22,'Puudete sisestamine'!$C:$C)&gt;0,SUMIF('Puudete sisestamine'!$A:$A,$A22,'Puudete sisestamine'!$C:$C),"")</f>
      </c>
      <c r="H22" s="121">
        <f>IF(SUMIF('Puudete sisestamine'!$A:$A,$A22,'Puudete sisestamine'!$D:$D)&gt;0,SUMIF('Puudete sisestamine'!$A:$A,$A22,'Puudete sisestamine'!$D:$D),"")</f>
        <v>20</v>
      </c>
      <c r="I22" s="121">
        <f>IF(SUMIF('Puudete sisestamine'!$A:$A,$A22,'Puudete sisestamine'!$E:$E)&gt;0,SUMIF('Puudete sisestamine'!$A:$A,$A22,'Puudete sisestamine'!$E:$E),"")</f>
      </c>
      <c r="J22" s="120" t="str">
        <f t="shared" si="0"/>
        <v>0:30</v>
      </c>
    </row>
    <row r="23" spans="1:10" s="123" customFormat="1" ht="14.25" customHeight="1">
      <c r="A23" s="120">
        <v>17</v>
      </c>
      <c r="B23" s="121" t="str">
        <f>VLOOKUP($A23,Startlist!$B:$H,2,FALSE)</f>
        <v>J18</v>
      </c>
      <c r="C23" s="122" t="str">
        <f>VLOOKUP($A23,Startlist!$B:$H,3,FALSE)</f>
        <v>Robert.Juss Soe</v>
      </c>
      <c r="D23" s="122" t="str">
        <f>VLOOKUP($A23,Startlist!$B:$H,4,FALSE)</f>
        <v>Andres Tammel</v>
      </c>
      <c r="E23" s="122" t="str">
        <f>VLOOKUP($A23,Startlist!$B:$H,7,FALSE)</f>
        <v>Renault Clio</v>
      </c>
      <c r="F23" s="121">
        <f>IF(SUMIF('Puudete sisestamine'!$A:$A,$A23,'Puudete sisestamine'!$B:$B)&gt;0,SUMIF('Puudete sisestamine'!$A:$A,$A23,'Puudete sisestamine'!$B:$B),"")</f>
        <v>10</v>
      </c>
      <c r="G23" s="121">
        <f>IF(SUMIF('Puudete sisestamine'!$A:$A,$A23,'Puudete sisestamine'!$C:$C)&gt;0,SUMIF('Puudete sisestamine'!$A:$A,$A23,'Puudete sisestamine'!$C:$C),"")</f>
        <v>20</v>
      </c>
      <c r="H23" s="121">
        <f>IF(SUMIF('Puudete sisestamine'!$A:$A,$A23,'Puudete sisestamine'!$D:$D)&gt;0,SUMIF('Puudete sisestamine'!$A:$A,$A23,'Puudete sisestamine'!$D:$D),"")</f>
      </c>
      <c r="I23" s="121">
        <f>IF(SUMIF('Puudete sisestamine'!$A:$A,$A23,'Puudete sisestamine'!$E:$E)&gt;0,SUMIF('Puudete sisestamine'!$A:$A,$A23,'Puudete sisestamine'!$E:$E),"")</f>
      </c>
      <c r="J23" s="120" t="str">
        <f t="shared" si="0"/>
        <v>0:30</v>
      </c>
    </row>
    <row r="24" spans="1:10" s="123" customFormat="1" ht="14.25" customHeight="1">
      <c r="A24" s="120">
        <v>18</v>
      </c>
      <c r="B24" s="121" t="str">
        <f>VLOOKUP($A24,Startlist!$B:$H,2,FALSE)</f>
        <v>J18</v>
      </c>
      <c r="C24" s="122" t="str">
        <f>VLOOKUP($A24,Startlist!$B:$H,3,FALSE)</f>
        <v>Tommy Toim</v>
      </c>
      <c r="D24" s="122" t="str">
        <f>VLOOKUP($A24,Startlist!$B:$H,4,FALSE)</f>
        <v>Taavi Pirnipuu</v>
      </c>
      <c r="E24" s="122" t="str">
        <f>VLOOKUP($A24,Startlist!$B:$H,7,FALSE)</f>
        <v>Toyota Corolla</v>
      </c>
      <c r="F24" s="121">
        <f>IF(SUMIF('Puudete sisestamine'!$A:$A,$A24,'Puudete sisestamine'!$B:$B)&gt;0,SUMIF('Puudete sisestamine'!$A:$A,$A24,'Puudete sisestamine'!$B:$B),"")</f>
      </c>
      <c r="G24" s="121">
        <f>IF(SUMIF('Puudete sisestamine'!$A:$A,$A24,'Puudete sisestamine'!$C:$C)&gt;0,SUMIF('Puudete sisestamine'!$A:$A,$A24,'Puudete sisestamine'!$C:$C),"")</f>
      </c>
      <c r="H24" s="121">
        <f>IF(SUMIF('Puudete sisestamine'!$A:$A,$A24,'Puudete sisestamine'!$D:$D)&gt;0,SUMIF('Puudete sisestamine'!$A:$A,$A24,'Puudete sisestamine'!$D:$D),"")</f>
        <v>10</v>
      </c>
      <c r="I24" s="121">
        <f>IF(SUMIF('Puudete sisestamine'!$A:$A,$A24,'Puudete sisestamine'!$E:$E)&gt;0,SUMIF('Puudete sisestamine'!$A:$A,$A24,'Puudete sisestamine'!$E:$E),"")</f>
      </c>
      <c r="J24" s="120" t="str">
        <f t="shared" si="0"/>
        <v>0:10</v>
      </c>
    </row>
    <row r="25" spans="1:10" s="123" customFormat="1" ht="14.25" customHeight="1">
      <c r="A25" s="120">
        <v>19</v>
      </c>
      <c r="B25" s="121" t="str">
        <f>VLOOKUP($A25,Startlist!$B:$H,2,FALSE)</f>
        <v>J18</v>
      </c>
      <c r="C25" s="122" t="str">
        <f>VLOOKUP($A25,Startlist!$B:$H,3,FALSE)</f>
        <v>Kevin Kärp</v>
      </c>
      <c r="D25" s="122" t="str">
        <f>VLOOKUP($A25,Startlist!$B:$H,4,FALSE)</f>
        <v>Marek Mändla</v>
      </c>
      <c r="E25" s="122" t="str">
        <f>VLOOKUP($A25,Startlist!$B:$H,7,FALSE)</f>
        <v>Honda CRX VT</v>
      </c>
      <c r="F25" s="121">
        <f>IF(SUMIF('Puudete sisestamine'!$A:$A,$A25,'Puudete sisestamine'!$B:$B)&gt;0,SUMIF('Puudete sisestamine'!$A:$A,$A25,'Puudete sisestamine'!$B:$B),"")</f>
      </c>
      <c r="G25" s="121">
        <f>IF(SUMIF('Puudete sisestamine'!$A:$A,$A25,'Puudete sisestamine'!$C:$C)&gt;0,SUMIF('Puudete sisestamine'!$A:$A,$A25,'Puudete sisestamine'!$C:$C),"")</f>
      </c>
      <c r="H25" s="121">
        <f>IF(SUMIF('Puudete sisestamine'!$A:$A,$A25,'Puudete sisestamine'!$D:$D)&gt;0,SUMIF('Puudete sisestamine'!$A:$A,$A25,'Puudete sisestamine'!$D:$D),"")</f>
        <v>10</v>
      </c>
      <c r="I25" s="121">
        <f>IF(SUMIF('Puudete sisestamine'!$A:$A,$A25,'Puudete sisestamine'!$E:$E)&gt;0,SUMIF('Puudete sisestamine'!$A:$A,$A25,'Puudete sisestamine'!$E:$E),"")</f>
      </c>
      <c r="J25" s="120" t="str">
        <f t="shared" si="0"/>
        <v>0:10</v>
      </c>
    </row>
    <row r="26" spans="1:10" s="123" customFormat="1" ht="14.25" customHeight="1">
      <c r="A26" s="120">
        <v>20</v>
      </c>
      <c r="B26" s="121" t="str">
        <f>VLOOKUP($A26,Startlist!$B:$H,2,FALSE)</f>
        <v>J18</v>
      </c>
      <c r="C26" s="122" t="str">
        <f>VLOOKUP($A26,Startlist!$B:$H,3,FALSE)</f>
        <v>Magnar Arula</v>
      </c>
      <c r="D26" s="122" t="str">
        <f>VLOOKUP($A26,Startlist!$B:$H,4,FALSE)</f>
        <v>Ragnar Laurits</v>
      </c>
      <c r="E26" s="122" t="str">
        <f>VLOOKUP($A26,Startlist!$B:$H,7,FALSE)</f>
        <v>Honda Civic Type R</v>
      </c>
      <c r="F26" s="121">
        <f>IF(SUMIF('Puudete sisestamine'!$A:$A,$A26,'Puudete sisestamine'!$B:$B)&gt;0,SUMIF('Puudete sisestamine'!$A:$A,$A26,'Puudete sisestamine'!$B:$B),"")</f>
      </c>
      <c r="G26" s="121">
        <f>IF(SUMIF('Puudete sisestamine'!$A:$A,$A26,'Puudete sisestamine'!$C:$C)&gt;0,SUMIF('Puudete sisestamine'!$A:$A,$A26,'Puudete sisestamine'!$C:$C),"")</f>
      </c>
      <c r="H26" s="121">
        <f>IF(SUMIF('Puudete sisestamine'!$A:$A,$A26,'Puudete sisestamine'!$D:$D)&gt;0,SUMIF('Puudete sisestamine'!$A:$A,$A26,'Puudete sisestamine'!$D:$D),"")</f>
      </c>
      <c r="I26" s="121">
        <f>IF(SUMIF('Puudete sisestamine'!$A:$A,$A26,'Puudete sisestamine'!$E:$E)&gt;0,SUMIF('Puudete sisestamine'!$A:$A,$A26,'Puudete sisestamine'!$E:$E),"")</f>
      </c>
      <c r="J26" s="120">
        <f t="shared" si="0"/>
      </c>
    </row>
    <row r="27" spans="1:10" s="123" customFormat="1" ht="14.25" customHeight="1">
      <c r="A27" s="120">
        <v>21</v>
      </c>
      <c r="B27" s="121" t="str">
        <f>VLOOKUP($A27,Startlist!$B:$H,2,FALSE)</f>
        <v>J18</v>
      </c>
      <c r="C27" s="122" t="str">
        <f>VLOOKUP($A27,Startlist!$B:$H,3,FALSE)</f>
        <v>Pranko Korgesaar</v>
      </c>
      <c r="D27" s="122" t="str">
        <f>VLOOKUP($A27,Startlist!$B:$H,4,FALSE)</f>
        <v>Priit Korgesaar</v>
      </c>
      <c r="E27" s="122" t="str">
        <f>VLOOKUP($A27,Startlist!$B:$H,7,FALSE)</f>
        <v>BMW 318 TI</v>
      </c>
      <c r="F27" s="121">
        <f>IF(SUMIF('Puudete sisestamine'!$A:$A,$A27,'Puudete sisestamine'!$B:$B)&gt;0,SUMIF('Puudete sisestamine'!$A:$A,$A27,'Puudete sisestamine'!$B:$B),"")</f>
      </c>
      <c r="G27" s="121">
        <f>IF(SUMIF('Puudete sisestamine'!$A:$A,$A27,'Puudete sisestamine'!$C:$C)&gt;0,SUMIF('Puudete sisestamine'!$A:$A,$A27,'Puudete sisestamine'!$C:$C),"")</f>
      </c>
      <c r="H27" s="121">
        <f>IF(SUMIF('Puudete sisestamine'!$A:$A,$A27,'Puudete sisestamine'!$D:$D)&gt;0,SUMIF('Puudete sisestamine'!$A:$A,$A27,'Puudete sisestamine'!$D:$D),"")</f>
      </c>
      <c r="I27" s="121">
        <f>IF(SUMIF('Puudete sisestamine'!$A:$A,$A27,'Puudete sisestamine'!$E:$E)&gt;0,SUMIF('Puudete sisestamine'!$A:$A,$A27,'Puudete sisestamine'!$E:$E),"")</f>
      </c>
      <c r="J27" s="120">
        <f t="shared" si="0"/>
      </c>
    </row>
    <row r="28" spans="1:10" s="123" customFormat="1" ht="14.25" customHeight="1">
      <c r="A28" s="120">
        <v>22</v>
      </c>
      <c r="B28" s="121" t="str">
        <f>VLOOKUP($A28,Startlist!$B:$H,2,FALSE)</f>
        <v>J18</v>
      </c>
      <c r="C28" s="122" t="str">
        <f>VLOOKUP($A28,Startlist!$B:$H,3,FALSE)</f>
        <v>Markus Haiba</v>
      </c>
      <c r="D28" s="122" t="str">
        <f>VLOOKUP($A28,Startlist!$B:$H,4,FALSE)</f>
        <v>Marti Rillo</v>
      </c>
      <c r="E28" s="122" t="str">
        <f>VLOOKUP($A28,Startlist!$B:$H,7,FALSE)</f>
        <v>Honda Civic Type R</v>
      </c>
      <c r="F28" s="121">
        <f>IF(SUMIF('Puudete sisestamine'!$A:$A,$A28,'Puudete sisestamine'!$B:$B)&gt;0,SUMIF('Puudete sisestamine'!$A:$A,$A28,'Puudete sisestamine'!$B:$B),"")</f>
      </c>
      <c r="G28" s="121">
        <f>IF(SUMIF('Puudete sisestamine'!$A:$A,$A28,'Puudete sisestamine'!$C:$C)&gt;0,SUMIF('Puudete sisestamine'!$A:$A,$A28,'Puudete sisestamine'!$C:$C),"")</f>
      </c>
      <c r="H28" s="121">
        <f>IF(SUMIF('Puudete sisestamine'!$A:$A,$A28,'Puudete sisestamine'!$D:$D)&gt;0,SUMIF('Puudete sisestamine'!$A:$A,$A28,'Puudete sisestamine'!$D:$D),"")</f>
        <v>10</v>
      </c>
      <c r="I28" s="121">
        <f>IF(SUMIF('Puudete sisestamine'!$A:$A,$A28,'Puudete sisestamine'!$E:$E)&gt;0,SUMIF('Puudete sisestamine'!$A:$A,$A28,'Puudete sisestamine'!$E:$E),"")</f>
      </c>
      <c r="J28" s="120" t="str">
        <f t="shared" si="0"/>
        <v>0:10</v>
      </c>
    </row>
    <row r="29" spans="1:10" s="123" customFormat="1" ht="14.25" customHeight="1">
      <c r="A29" s="120">
        <v>23</v>
      </c>
      <c r="B29" s="121" t="str">
        <f>VLOOKUP($A29,Startlist!$B:$H,2,FALSE)</f>
        <v>4WD</v>
      </c>
      <c r="C29" s="122" t="str">
        <f>VLOOKUP($A29,Startlist!$B:$H,3,FALSE)</f>
        <v>Henri Pihel</v>
      </c>
      <c r="D29" s="122" t="str">
        <f>VLOOKUP($A29,Startlist!$B:$H,4,FALSE)</f>
        <v>Urmas Roosimaa</v>
      </c>
      <c r="E29" s="122" t="str">
        <f>VLOOKUP($A29,Startlist!$B:$H,7,FALSE)</f>
        <v>Mitsubishi Lancer EVO</v>
      </c>
      <c r="F29" s="121">
        <f>IF(SUMIF('Puudete sisestamine'!$A:$A,$A29,'Puudete sisestamine'!$B:$B)&gt;0,SUMIF('Puudete sisestamine'!$A:$A,$A29,'Puudete sisestamine'!$B:$B),"")</f>
      </c>
      <c r="G29" s="121">
        <f>IF(SUMIF('Puudete sisestamine'!$A:$A,$A29,'Puudete sisestamine'!$C:$C)&gt;0,SUMIF('Puudete sisestamine'!$A:$A,$A29,'Puudete sisestamine'!$C:$C),"")</f>
      </c>
      <c r="H29" s="121">
        <f>IF(SUMIF('Puudete sisestamine'!$A:$A,$A29,'Puudete sisestamine'!$D:$D)&gt;0,SUMIF('Puudete sisestamine'!$A:$A,$A29,'Puudete sisestamine'!$D:$D),"")</f>
      </c>
      <c r="I29" s="121">
        <f>IF(SUMIF('Puudete sisestamine'!$A:$A,$A29,'Puudete sisestamine'!$E:$E)&gt;0,SUMIF('Puudete sisestamine'!$A:$A,$A29,'Puudete sisestamine'!$E:$E),"")</f>
      </c>
      <c r="J29" s="120">
        <f t="shared" si="0"/>
      </c>
    </row>
    <row r="30" spans="1:10" s="123" customFormat="1" ht="14.25" customHeight="1">
      <c r="A30" s="120">
        <v>24</v>
      </c>
      <c r="B30" s="121" t="str">
        <f>VLOOKUP($A30,Startlist!$B:$H,2,FALSE)</f>
        <v>4WD</v>
      </c>
      <c r="C30" s="122" t="str">
        <f>VLOOKUP($A30,Startlist!$B:$H,3,FALSE)</f>
        <v>Martin Vaga</v>
      </c>
      <c r="D30" s="122" t="str">
        <f>VLOOKUP($A30,Startlist!$B:$H,4,FALSE)</f>
        <v>Joosep Ausmees</v>
      </c>
      <c r="E30" s="122" t="str">
        <f>VLOOKUP($A30,Startlist!$B:$H,7,FALSE)</f>
        <v>Mitsubishi Lancer EVO</v>
      </c>
      <c r="F30" s="121">
        <f>IF(SUMIF('Puudete sisestamine'!$A:$A,$A30,'Puudete sisestamine'!$B:$B)&gt;0,SUMIF('Puudete sisestamine'!$A:$A,$A30,'Puudete sisestamine'!$B:$B),"")</f>
        <v>10</v>
      </c>
      <c r="G30" s="121">
        <f>IF(SUMIF('Puudete sisestamine'!$A:$A,$A30,'Puudete sisestamine'!$C:$C)&gt;0,SUMIF('Puudete sisestamine'!$A:$A,$A30,'Puudete sisestamine'!$C:$C),"")</f>
        <v>10</v>
      </c>
      <c r="H30" s="121">
        <f>IF(SUMIF('Puudete sisestamine'!$A:$A,$A30,'Puudete sisestamine'!$D:$D)&gt;0,SUMIF('Puudete sisestamine'!$A:$A,$A30,'Puudete sisestamine'!$D:$D),"")</f>
        <v>20</v>
      </c>
      <c r="I30" s="121">
        <f>IF(SUMIF('Puudete sisestamine'!$A:$A,$A30,'Puudete sisestamine'!$E:$E)&gt;0,SUMIF('Puudete sisestamine'!$A:$A,$A30,'Puudete sisestamine'!$E:$E),"")</f>
      </c>
      <c r="J30" s="120" t="str">
        <f t="shared" si="0"/>
        <v>0:40</v>
      </c>
    </row>
    <row r="31" spans="1:10" s="123" customFormat="1" ht="14.25" customHeight="1">
      <c r="A31" s="120">
        <v>25</v>
      </c>
      <c r="B31" s="121" t="str">
        <f>VLOOKUP($A31,Startlist!$B:$H,2,FALSE)</f>
        <v>4WD</v>
      </c>
      <c r="C31" s="122" t="str">
        <f>VLOOKUP($A31,Startlist!$B:$H,3,FALSE)</f>
        <v>Lauri Kotkas</v>
      </c>
      <c r="D31" s="122" t="str">
        <f>VLOOKUP($A31,Startlist!$B:$H,4,FALSE)</f>
        <v>Kalev Volli</v>
      </c>
      <c r="E31" s="122" t="str">
        <f>VLOOKUP($A31,Startlist!$B:$H,7,FALSE)</f>
        <v>Mitsubishi Lancer EVO</v>
      </c>
      <c r="F31" s="121">
        <f>IF(SUMIF('Puudete sisestamine'!$A:$A,$A31,'Puudete sisestamine'!$B:$B)&gt;0,SUMIF('Puudete sisestamine'!$A:$A,$A31,'Puudete sisestamine'!$B:$B),"")</f>
      </c>
      <c r="G31" s="121">
        <f>IF(SUMIF('Puudete sisestamine'!$A:$A,$A31,'Puudete sisestamine'!$C:$C)&gt;0,SUMIF('Puudete sisestamine'!$A:$A,$A31,'Puudete sisestamine'!$C:$C),"")</f>
      </c>
      <c r="H31" s="121">
        <f>IF(SUMIF('Puudete sisestamine'!$A:$A,$A31,'Puudete sisestamine'!$D:$D)&gt;0,SUMIF('Puudete sisestamine'!$A:$A,$A31,'Puudete sisestamine'!$D:$D),"")</f>
      </c>
      <c r="I31" s="121">
        <f>IF(SUMIF('Puudete sisestamine'!$A:$A,$A31,'Puudete sisestamine'!$E:$E)&gt;0,SUMIF('Puudete sisestamine'!$A:$A,$A31,'Puudete sisestamine'!$E:$E),"")</f>
      </c>
      <c r="J31" s="120">
        <f t="shared" si="0"/>
      </c>
    </row>
    <row r="32" spans="1:10" s="123" customFormat="1" ht="14.25" customHeight="1">
      <c r="A32" s="120">
        <v>26</v>
      </c>
      <c r="B32" s="121" t="str">
        <f>VLOOKUP($A32,Startlist!$B:$H,2,FALSE)</f>
        <v>4WD</v>
      </c>
      <c r="C32" s="122" t="str">
        <f>VLOOKUP($A32,Startlist!$B:$H,3,FALSE)</f>
        <v>Heiti Mitt</v>
      </c>
      <c r="D32" s="122" t="str">
        <f>VLOOKUP($A32,Startlist!$B:$H,4,FALSE)</f>
        <v>Kadri Vares</v>
      </c>
      <c r="E32" s="122" t="str">
        <f>VLOOKUP($A32,Startlist!$B:$H,7,FALSE)</f>
        <v>Mitsubishi EVO X</v>
      </c>
      <c r="F32" s="121">
        <f>IF(SUMIF('Puudete sisestamine'!$A:$A,$A32,'Puudete sisestamine'!$B:$B)&gt;0,SUMIF('Puudete sisestamine'!$A:$A,$A32,'Puudete sisestamine'!$B:$B),"")</f>
      </c>
      <c r="G32" s="121">
        <f>IF(SUMIF('Puudete sisestamine'!$A:$A,$A32,'Puudete sisestamine'!$C:$C)&gt;0,SUMIF('Puudete sisestamine'!$A:$A,$A32,'Puudete sisestamine'!$C:$C),"")</f>
      </c>
      <c r="H32" s="121">
        <f>IF(SUMIF('Puudete sisestamine'!$A:$A,$A32,'Puudete sisestamine'!$D:$D)&gt;0,SUMIF('Puudete sisestamine'!$A:$A,$A32,'Puudete sisestamine'!$D:$D),"")</f>
      </c>
      <c r="I32" s="121">
        <f>IF(SUMIF('Puudete sisestamine'!$A:$A,$A32,'Puudete sisestamine'!$E:$E)&gt;0,SUMIF('Puudete sisestamine'!$A:$A,$A32,'Puudete sisestamine'!$E:$E),"")</f>
      </c>
      <c r="J32" s="120">
        <f t="shared" si="0"/>
      </c>
    </row>
    <row r="33" spans="1:10" s="123" customFormat="1" ht="14.25" customHeight="1">
      <c r="A33" s="120">
        <v>28</v>
      </c>
      <c r="B33" s="121" t="str">
        <f>VLOOKUP($A33,Startlist!$B:$H,2,FALSE)</f>
        <v>4WD</v>
      </c>
      <c r="C33" s="122" t="str">
        <f>VLOOKUP($A33,Startlist!$B:$H,3,FALSE)</f>
        <v>Antti Kangro</v>
      </c>
      <c r="D33" s="122" t="str">
        <f>VLOOKUP($A33,Startlist!$B:$H,4,FALSE)</f>
        <v>Avo Kangro</v>
      </c>
      <c r="E33" s="122" t="str">
        <f>VLOOKUP($A33,Startlist!$B:$H,7,FALSE)</f>
        <v>Mitsubishi EVO X RS</v>
      </c>
      <c r="F33" s="121">
        <f>IF(SUMIF('Puudete sisestamine'!$A:$A,$A33,'Puudete sisestamine'!$B:$B)&gt;0,SUMIF('Puudete sisestamine'!$A:$A,$A33,'Puudete sisestamine'!$B:$B),"")</f>
        <v>10</v>
      </c>
      <c r="G33" s="121">
        <f>IF(SUMIF('Puudete sisestamine'!$A:$A,$A33,'Puudete sisestamine'!$C:$C)&gt;0,SUMIF('Puudete sisestamine'!$A:$A,$A33,'Puudete sisestamine'!$C:$C),"")</f>
      </c>
      <c r="H33" s="121">
        <f>IF(SUMIF('Puudete sisestamine'!$A:$A,$A33,'Puudete sisestamine'!$D:$D)&gt;0,SUMIF('Puudete sisestamine'!$A:$A,$A33,'Puudete sisestamine'!$D:$D),"")</f>
      </c>
      <c r="I33" s="121">
        <f>IF(SUMIF('Puudete sisestamine'!$A:$A,$A33,'Puudete sisestamine'!$E:$E)&gt;0,SUMIF('Puudete sisestamine'!$A:$A,$A33,'Puudete sisestamine'!$E:$E),"")</f>
      </c>
      <c r="J33" s="120" t="str">
        <f t="shared" si="0"/>
        <v>0:10</v>
      </c>
    </row>
    <row r="34" spans="1:10" s="123" customFormat="1" ht="14.25" customHeight="1">
      <c r="A34" s="120">
        <v>29</v>
      </c>
      <c r="B34" s="121" t="str">
        <f>VLOOKUP($A34,Startlist!$B:$H,2,FALSE)</f>
        <v>4WD</v>
      </c>
      <c r="C34" s="122" t="str">
        <f>VLOOKUP($A34,Startlist!$B:$H,3,FALSE)</f>
        <v>Gert Aasmäe</v>
      </c>
      <c r="D34" s="122" t="str">
        <f>VLOOKUP($A34,Startlist!$B:$H,4,FALSE)</f>
        <v>Vally Soopalu</v>
      </c>
      <c r="E34" s="122" t="str">
        <f>VLOOKUP($A34,Startlist!$B:$H,7,FALSE)</f>
        <v>Mitsubishi EVO 9RS</v>
      </c>
      <c r="F34" s="121">
        <f>IF(SUMIF('Puudete sisestamine'!$A:$A,$A34,'Puudete sisestamine'!$B:$B)&gt;0,SUMIF('Puudete sisestamine'!$A:$A,$A34,'Puudete sisestamine'!$B:$B),"")</f>
      </c>
      <c r="G34" s="121">
        <f>IF(SUMIF('Puudete sisestamine'!$A:$A,$A34,'Puudete sisestamine'!$C:$C)&gt;0,SUMIF('Puudete sisestamine'!$A:$A,$A34,'Puudete sisestamine'!$C:$C),"")</f>
        <v>10</v>
      </c>
      <c r="H34" s="121">
        <f>IF(SUMIF('Puudete sisestamine'!$A:$A,$A34,'Puudete sisestamine'!$D:$D)&gt;0,SUMIF('Puudete sisestamine'!$A:$A,$A34,'Puudete sisestamine'!$D:$D),"")</f>
      </c>
      <c r="I34" s="121">
        <f>IF(SUMIF('Puudete sisestamine'!$A:$A,$A34,'Puudete sisestamine'!$E:$E)&gt;0,SUMIF('Puudete sisestamine'!$A:$A,$A34,'Puudete sisestamine'!$E:$E),"")</f>
      </c>
      <c r="J34" s="120" t="str">
        <f t="shared" si="0"/>
        <v>0:10</v>
      </c>
    </row>
    <row r="35" spans="1:10" s="123" customFormat="1" ht="14.25" customHeight="1">
      <c r="A35" s="120">
        <v>30</v>
      </c>
      <c r="B35" s="121" t="str">
        <f>VLOOKUP($A35,Startlist!$B:$H,2,FALSE)</f>
        <v>4WD</v>
      </c>
      <c r="C35" s="122" t="str">
        <f>VLOOKUP($A35,Startlist!$B:$H,3,FALSE)</f>
        <v>Andri Sirp</v>
      </c>
      <c r="D35" s="122" t="str">
        <f>VLOOKUP($A35,Startlist!$B:$H,4,FALSE)</f>
        <v>Jarmo Liivak</v>
      </c>
      <c r="E35" s="122" t="str">
        <f>VLOOKUP($A35,Startlist!$B:$H,7,FALSE)</f>
        <v>Mitsubishi EVO 9</v>
      </c>
      <c r="F35" s="121">
        <f>IF(SUMIF('Puudete sisestamine'!$A:$A,$A35,'Puudete sisestamine'!$B:$B)&gt;0,SUMIF('Puudete sisestamine'!$A:$A,$A35,'Puudete sisestamine'!$B:$B),"")</f>
      </c>
      <c r="G35" s="121">
        <f>IF(SUMIF('Puudete sisestamine'!$A:$A,$A35,'Puudete sisestamine'!$C:$C)&gt;0,SUMIF('Puudete sisestamine'!$A:$A,$A35,'Puudete sisestamine'!$C:$C),"")</f>
      </c>
      <c r="H35" s="121">
        <f>IF(SUMIF('Puudete sisestamine'!$A:$A,$A35,'Puudete sisestamine'!$D:$D)&gt;0,SUMIF('Puudete sisestamine'!$A:$A,$A35,'Puudete sisestamine'!$D:$D),"")</f>
      </c>
      <c r="I35" s="121">
        <f>IF(SUMIF('Puudete sisestamine'!$A:$A,$A35,'Puudete sisestamine'!$E:$E)&gt;0,SUMIF('Puudete sisestamine'!$A:$A,$A35,'Puudete sisestamine'!$E:$E),"")</f>
      </c>
      <c r="J35" s="120">
        <f t="shared" si="0"/>
      </c>
    </row>
    <row r="36" spans="1:10" s="123" customFormat="1" ht="14.25" customHeight="1">
      <c r="A36" s="120">
        <v>31</v>
      </c>
      <c r="B36" s="121" t="str">
        <f>VLOOKUP($A36,Startlist!$B:$H,2,FALSE)</f>
        <v>2WS</v>
      </c>
      <c r="C36" s="122" t="str">
        <f>VLOOKUP($A36,Startlist!$B:$H,3,FALSE)</f>
        <v>Silver Kütt</v>
      </c>
      <c r="D36" s="122" t="str">
        <f>VLOOKUP($A36,Startlist!$B:$H,4,FALSE)</f>
        <v>Raiko Kauniste</v>
      </c>
      <c r="E36" s="122" t="str">
        <f>VLOOKUP($A36,Startlist!$B:$H,7,FALSE)</f>
        <v>Honda Civic Type R</v>
      </c>
      <c r="F36" s="121">
        <f>IF(SUMIF('Puudete sisestamine'!$A:$A,$A36,'Puudete sisestamine'!$B:$B)&gt;0,SUMIF('Puudete sisestamine'!$A:$A,$A36,'Puudete sisestamine'!$B:$B),"")</f>
      </c>
      <c r="G36" s="121">
        <f>IF(SUMIF('Puudete sisestamine'!$A:$A,$A36,'Puudete sisestamine'!$C:$C)&gt;0,SUMIF('Puudete sisestamine'!$A:$A,$A36,'Puudete sisestamine'!$C:$C),"")</f>
      </c>
      <c r="H36" s="121">
        <f>IF(SUMIF('Puudete sisestamine'!$A:$A,$A36,'Puudete sisestamine'!$D:$D)&gt;0,SUMIF('Puudete sisestamine'!$A:$A,$A36,'Puudete sisestamine'!$D:$D),"")</f>
      </c>
      <c r="I36" s="121">
        <f>IF(SUMIF('Puudete sisestamine'!$A:$A,$A36,'Puudete sisestamine'!$E:$E)&gt;0,SUMIF('Puudete sisestamine'!$A:$A,$A36,'Puudete sisestamine'!$E:$E),"")</f>
      </c>
      <c r="J36" s="120">
        <f t="shared" si="0"/>
      </c>
    </row>
    <row r="37" spans="1:10" s="123" customFormat="1" ht="14.25" customHeight="1">
      <c r="A37" s="120">
        <v>32</v>
      </c>
      <c r="B37" s="121" t="str">
        <f>VLOOKUP($A37,Startlist!$B:$H,2,FALSE)</f>
        <v>2WS</v>
      </c>
      <c r="C37" s="122" t="str">
        <f>VLOOKUP($A37,Startlist!$B:$H,3,FALSE)</f>
        <v>Andrek Pollumäe</v>
      </c>
      <c r="D37" s="122" t="str">
        <f>VLOOKUP($A37,Startlist!$B:$H,4,FALSE)</f>
        <v>Alvar Kuutok</v>
      </c>
      <c r="E37" s="122" t="str">
        <f>VLOOKUP($A37,Startlist!$B:$H,7,FALSE)</f>
        <v>BMW M3</v>
      </c>
      <c r="F37" s="121">
        <f>IF(SUMIF('Puudete sisestamine'!$A:$A,$A37,'Puudete sisestamine'!$B:$B)&gt;0,SUMIF('Puudete sisestamine'!$A:$A,$A37,'Puudete sisestamine'!$B:$B),"")</f>
        <v>10</v>
      </c>
      <c r="G37" s="121">
        <f>IF(SUMIF('Puudete sisestamine'!$A:$A,$A37,'Puudete sisestamine'!$C:$C)&gt;0,SUMIF('Puudete sisestamine'!$A:$A,$A37,'Puudete sisestamine'!$C:$C),"")</f>
      </c>
      <c r="H37" s="121">
        <f>IF(SUMIF('Puudete sisestamine'!$A:$A,$A37,'Puudete sisestamine'!$D:$D)&gt;0,SUMIF('Puudete sisestamine'!$A:$A,$A37,'Puudete sisestamine'!$D:$D),"")</f>
      </c>
      <c r="I37" s="121">
        <f>IF(SUMIF('Puudete sisestamine'!$A:$A,$A37,'Puudete sisestamine'!$E:$E)&gt;0,SUMIF('Puudete sisestamine'!$A:$A,$A37,'Puudete sisestamine'!$E:$E),"")</f>
      </c>
      <c r="J37" s="120" t="str">
        <f t="shared" si="0"/>
        <v>0:10</v>
      </c>
    </row>
    <row r="38" spans="1:10" s="123" customFormat="1" ht="14.25" customHeight="1">
      <c r="A38" s="120">
        <v>33</v>
      </c>
      <c r="B38" s="121" t="str">
        <f>VLOOKUP($A38,Startlist!$B:$H,2,FALSE)</f>
        <v>2WS</v>
      </c>
      <c r="C38" s="122" t="str">
        <f>VLOOKUP($A38,Startlist!$B:$H,3,FALSE)</f>
        <v>Daniel Ling</v>
      </c>
      <c r="D38" s="122" t="str">
        <f>VLOOKUP($A38,Startlist!$B:$H,4,FALSE)</f>
        <v>Madis Kümmel</v>
      </c>
      <c r="E38" s="122" t="str">
        <f>VLOOKUP($A38,Startlist!$B:$H,7,FALSE)</f>
        <v>BMW 320</v>
      </c>
      <c r="F38" s="121">
        <f>IF(SUMIF('Puudete sisestamine'!$A:$A,$A38,'Puudete sisestamine'!$B:$B)&gt;0,SUMIF('Puudete sisestamine'!$A:$A,$A38,'Puudete sisestamine'!$B:$B),"")</f>
      </c>
      <c r="G38" s="121">
        <f>IF(SUMIF('Puudete sisestamine'!$A:$A,$A38,'Puudete sisestamine'!$C:$C)&gt;0,SUMIF('Puudete sisestamine'!$A:$A,$A38,'Puudete sisestamine'!$C:$C),"")</f>
      </c>
      <c r="H38" s="121">
        <f>IF(SUMIF('Puudete sisestamine'!$A:$A,$A38,'Puudete sisestamine'!$D:$D)&gt;0,SUMIF('Puudete sisestamine'!$A:$A,$A38,'Puudete sisestamine'!$D:$D),"")</f>
      </c>
      <c r="I38" s="121">
        <f>IF(SUMIF('Puudete sisestamine'!$A:$A,$A38,'Puudete sisestamine'!$E:$E)&gt;0,SUMIF('Puudete sisestamine'!$A:$A,$A38,'Puudete sisestamine'!$E:$E),"")</f>
      </c>
      <c r="J38" s="120">
        <f t="shared" si="0"/>
      </c>
    </row>
    <row r="39" spans="1:10" s="123" customFormat="1" ht="14.25" customHeight="1">
      <c r="A39" s="120">
        <v>34</v>
      </c>
      <c r="B39" s="121" t="str">
        <f>VLOOKUP($A39,Startlist!$B:$H,2,FALSE)</f>
        <v>2WS</v>
      </c>
      <c r="C39" s="122" t="str">
        <f>VLOOKUP($A39,Startlist!$B:$H,3,FALSE)</f>
        <v>Argo Kuutok</v>
      </c>
      <c r="D39" s="122" t="str">
        <f>VLOOKUP($A39,Startlist!$B:$H,4,FALSE)</f>
        <v>Ants Uustalu</v>
      </c>
      <c r="E39" s="122" t="str">
        <f>VLOOKUP($A39,Startlist!$B:$H,7,FALSE)</f>
        <v>BMW Coupe</v>
      </c>
      <c r="F39" s="121">
        <f>IF(SUMIF('Puudete sisestamine'!$A:$A,$A39,'Puudete sisestamine'!$B:$B)&gt;0,SUMIF('Puudete sisestamine'!$A:$A,$A39,'Puudete sisestamine'!$B:$B),"")</f>
      </c>
      <c r="G39" s="121">
        <f>IF(SUMIF('Puudete sisestamine'!$A:$A,$A39,'Puudete sisestamine'!$C:$C)&gt;0,SUMIF('Puudete sisestamine'!$A:$A,$A39,'Puudete sisestamine'!$C:$C),"")</f>
      </c>
      <c r="H39" s="121">
        <f>IF(SUMIF('Puudete sisestamine'!$A:$A,$A39,'Puudete sisestamine'!$D:$D)&gt;0,SUMIF('Puudete sisestamine'!$A:$A,$A39,'Puudete sisestamine'!$D:$D),"")</f>
      </c>
      <c r="I39" s="121">
        <f>IF(SUMIF('Puudete sisestamine'!$A:$A,$A39,'Puudete sisestamine'!$E:$E)&gt;0,SUMIF('Puudete sisestamine'!$A:$A,$A39,'Puudete sisestamine'!$E:$E),"")</f>
      </c>
      <c r="J39" s="120">
        <f t="shared" si="0"/>
      </c>
    </row>
    <row r="40" spans="1:10" s="123" customFormat="1" ht="14.25" customHeight="1">
      <c r="A40" s="120">
        <v>35</v>
      </c>
      <c r="B40" s="121" t="str">
        <f>VLOOKUP($A40,Startlist!$B:$H,2,FALSE)</f>
        <v>2WS</v>
      </c>
      <c r="C40" s="122" t="str">
        <f>VLOOKUP($A40,Startlist!$B:$H,3,FALSE)</f>
        <v>Hannes Kasak</v>
      </c>
      <c r="D40" s="122" t="str">
        <f>VLOOKUP($A40,Startlist!$B:$H,4,FALSE)</f>
        <v>Argo Kangro</v>
      </c>
      <c r="E40" s="122" t="str">
        <f>VLOOKUP($A40,Startlist!$B:$H,7,FALSE)</f>
        <v>VW Golf</v>
      </c>
      <c r="F40" s="121">
        <f>IF(SUMIF('Puudete sisestamine'!$A:$A,$A40,'Puudete sisestamine'!$B:$B)&gt;0,SUMIF('Puudete sisestamine'!$A:$A,$A40,'Puudete sisestamine'!$B:$B),"")</f>
      </c>
      <c r="G40" s="121">
        <f>IF(SUMIF('Puudete sisestamine'!$A:$A,$A40,'Puudete sisestamine'!$C:$C)&gt;0,SUMIF('Puudete sisestamine'!$A:$A,$A40,'Puudete sisestamine'!$C:$C),"")</f>
        <v>10</v>
      </c>
      <c r="H40" s="121">
        <f>IF(SUMIF('Puudete sisestamine'!$A:$A,$A40,'Puudete sisestamine'!$D:$D)&gt;0,SUMIF('Puudete sisestamine'!$A:$A,$A40,'Puudete sisestamine'!$D:$D),"")</f>
      </c>
      <c r="I40" s="121">
        <f>IF(SUMIF('Puudete sisestamine'!$A:$A,$A40,'Puudete sisestamine'!$E:$E)&gt;0,SUMIF('Puudete sisestamine'!$A:$A,$A40,'Puudete sisestamine'!$E:$E),"")</f>
      </c>
      <c r="J40" s="120" t="str">
        <f t="shared" si="0"/>
        <v>0:10</v>
      </c>
    </row>
    <row r="41" spans="1:10" s="123" customFormat="1" ht="14.25" customHeight="1">
      <c r="A41" s="120">
        <v>36</v>
      </c>
      <c r="B41" s="121" t="str">
        <f>VLOOKUP($A41,Startlist!$B:$H,2,FALSE)</f>
        <v>2WS</v>
      </c>
      <c r="C41" s="122" t="str">
        <f>VLOOKUP($A41,Startlist!$B:$H,3,FALSE)</f>
        <v>Tauri Nogu</v>
      </c>
      <c r="D41" s="122" t="str">
        <f>VLOOKUP($A41,Startlist!$B:$H,4,FALSE)</f>
        <v>Priit Nogu</v>
      </c>
      <c r="E41" s="122" t="str">
        <f>VLOOKUP($A41,Startlist!$B:$H,7,FALSE)</f>
        <v>BMW 320</v>
      </c>
      <c r="F41" s="121">
        <f>IF(SUMIF('Puudete sisestamine'!$A:$A,$A41,'Puudete sisestamine'!$B:$B)&gt;0,SUMIF('Puudete sisestamine'!$A:$A,$A41,'Puudete sisestamine'!$B:$B),"")</f>
      </c>
      <c r="G41" s="121">
        <f>IF(SUMIF('Puudete sisestamine'!$A:$A,$A41,'Puudete sisestamine'!$C:$C)&gt;0,SUMIF('Puudete sisestamine'!$A:$A,$A41,'Puudete sisestamine'!$C:$C),"")</f>
      </c>
      <c r="H41" s="121">
        <f>IF(SUMIF('Puudete sisestamine'!$A:$A,$A41,'Puudete sisestamine'!$D:$D)&gt;0,SUMIF('Puudete sisestamine'!$A:$A,$A41,'Puudete sisestamine'!$D:$D),"")</f>
      </c>
      <c r="I41" s="121">
        <f>IF(SUMIF('Puudete sisestamine'!$A:$A,$A41,'Puudete sisestamine'!$E:$E)&gt;0,SUMIF('Puudete sisestamine'!$A:$A,$A41,'Puudete sisestamine'!$E:$E),"")</f>
      </c>
      <c r="J41" s="120">
        <f t="shared" si="0"/>
      </c>
    </row>
    <row r="42" spans="1:10" s="123" customFormat="1" ht="14.25" customHeight="1">
      <c r="A42" s="120">
        <v>37</v>
      </c>
      <c r="B42" s="121" t="str">
        <f>VLOOKUP($A42,Startlist!$B:$H,2,FALSE)</f>
        <v>2WS</v>
      </c>
      <c r="C42" s="122" t="str">
        <f>VLOOKUP($A42,Startlist!$B:$H,3,FALSE)</f>
        <v>Kaspar Kibuspuu</v>
      </c>
      <c r="D42" s="122" t="str">
        <f>VLOOKUP($A42,Startlist!$B:$H,4,FALSE)</f>
        <v>Georg.Matis Heinsoo</v>
      </c>
      <c r="E42" s="122" t="str">
        <f>VLOOKUP($A42,Startlist!$B:$H,7,FALSE)</f>
        <v>BMW 325</v>
      </c>
      <c r="F42" s="121">
        <f>IF(SUMIF('Puudete sisestamine'!$A:$A,$A42,'Puudete sisestamine'!$B:$B)&gt;0,SUMIF('Puudete sisestamine'!$A:$A,$A42,'Puudete sisestamine'!$B:$B),"")</f>
      </c>
      <c r="G42" s="121">
        <f>IF(SUMIF('Puudete sisestamine'!$A:$A,$A42,'Puudete sisestamine'!$C:$C)&gt;0,SUMIF('Puudete sisestamine'!$A:$A,$A42,'Puudete sisestamine'!$C:$C),"")</f>
      </c>
      <c r="H42" s="121">
        <f>IF(SUMIF('Puudete sisestamine'!$A:$A,$A42,'Puudete sisestamine'!$D:$D)&gt;0,SUMIF('Puudete sisestamine'!$A:$A,$A42,'Puudete sisestamine'!$D:$D),"")</f>
      </c>
      <c r="I42" s="121">
        <f>IF(SUMIF('Puudete sisestamine'!$A:$A,$A42,'Puudete sisestamine'!$E:$E)&gt;0,SUMIF('Puudete sisestamine'!$A:$A,$A42,'Puudete sisestamine'!$E:$E),"")</f>
      </c>
      <c r="J42" s="120">
        <f t="shared" si="0"/>
      </c>
    </row>
    <row r="43" spans="1:10" s="123" customFormat="1" ht="14.25" customHeight="1">
      <c r="A43" s="120">
        <v>38</v>
      </c>
      <c r="B43" s="121" t="str">
        <f>VLOOKUP($A43,Startlist!$B:$H,2,FALSE)</f>
        <v>2WS</v>
      </c>
      <c r="C43" s="122" t="str">
        <f>VLOOKUP($A43,Startlist!$B:$H,3,FALSE)</f>
        <v>Mihkel Truu</v>
      </c>
      <c r="D43" s="122" t="str">
        <f>VLOOKUP($A43,Startlist!$B:$H,4,FALSE)</f>
        <v>Aleks Lesk</v>
      </c>
      <c r="E43" s="122" t="str">
        <f>VLOOKUP($A43,Startlist!$B:$H,7,FALSE)</f>
        <v>BMW 323</v>
      </c>
      <c r="F43" s="121">
        <f>IF(SUMIF('Puudete sisestamine'!$A:$A,$A43,'Puudete sisestamine'!$B:$B)&gt;0,SUMIF('Puudete sisestamine'!$A:$A,$A43,'Puudete sisestamine'!$B:$B),"")</f>
      </c>
      <c r="G43" s="121">
        <f>IF(SUMIF('Puudete sisestamine'!$A:$A,$A43,'Puudete sisestamine'!$C:$C)&gt;0,SUMIF('Puudete sisestamine'!$A:$A,$A43,'Puudete sisestamine'!$C:$C),"")</f>
      </c>
      <c r="H43" s="121">
        <f>IF(SUMIF('Puudete sisestamine'!$A:$A,$A43,'Puudete sisestamine'!$D:$D)&gt;0,SUMIF('Puudete sisestamine'!$A:$A,$A43,'Puudete sisestamine'!$D:$D),"")</f>
      </c>
      <c r="I43" s="121">
        <f>IF(SUMIF('Puudete sisestamine'!$A:$A,$A43,'Puudete sisestamine'!$E:$E)&gt;0,SUMIF('Puudete sisestamine'!$A:$A,$A43,'Puudete sisestamine'!$E:$E),"")</f>
      </c>
      <c r="J43" s="120">
        <f aca="true" t="shared" si="1" ref="J43:J88">IF(SUM(F43:I43)=0,"",INT(SUM(F43:I43)/60)&amp;":"&amp;(SUM(F43:I43)-INT(SUM(F43:I43)/60)*60))</f>
      </c>
    </row>
    <row r="44" spans="1:10" s="123" customFormat="1" ht="14.25" customHeight="1">
      <c r="A44" s="120">
        <v>39</v>
      </c>
      <c r="B44" s="121" t="str">
        <f>VLOOKUP($A44,Startlist!$B:$H,2,FALSE)</f>
        <v>2WV</v>
      </c>
      <c r="C44" s="122" t="str">
        <f>VLOOKUP($A44,Startlist!$B:$H,3,FALSE)</f>
        <v>Taisto Bluum</v>
      </c>
      <c r="D44" s="122" t="str">
        <f>VLOOKUP($A44,Startlist!$B:$H,4,FALSE)</f>
        <v>Villi Bluum</v>
      </c>
      <c r="E44" s="122" t="str">
        <f>VLOOKUP($A44,Startlist!$B:$H,7,FALSE)</f>
        <v>Honda CRX</v>
      </c>
      <c r="F44" s="121">
        <f>IF(SUMIF('Puudete sisestamine'!$A:$A,$A44,'Puudete sisestamine'!$B:$B)&gt;0,SUMIF('Puudete sisestamine'!$A:$A,$A44,'Puudete sisestamine'!$B:$B),"")</f>
        <v>10</v>
      </c>
      <c r="G44" s="121">
        <f>IF(SUMIF('Puudete sisestamine'!$A:$A,$A44,'Puudete sisestamine'!$C:$C)&gt;0,SUMIF('Puudete sisestamine'!$A:$A,$A44,'Puudete sisestamine'!$C:$C),"")</f>
      </c>
      <c r="H44" s="121">
        <f>IF(SUMIF('Puudete sisestamine'!$A:$A,$A44,'Puudete sisestamine'!$D:$D)&gt;0,SUMIF('Puudete sisestamine'!$A:$A,$A44,'Puudete sisestamine'!$D:$D),"")</f>
      </c>
      <c r="I44" s="121">
        <f>IF(SUMIF('Puudete sisestamine'!$A:$A,$A44,'Puudete sisestamine'!$E:$E)&gt;0,SUMIF('Puudete sisestamine'!$A:$A,$A44,'Puudete sisestamine'!$E:$E),"")</f>
      </c>
      <c r="J44" s="120" t="str">
        <f t="shared" si="1"/>
        <v>0:10</v>
      </c>
    </row>
    <row r="45" spans="1:10" s="123" customFormat="1" ht="14.25" customHeight="1">
      <c r="A45" s="120">
        <v>41</v>
      </c>
      <c r="B45" s="121" t="str">
        <f>VLOOKUP($A45,Startlist!$B:$H,2,FALSE)</f>
        <v>2WV</v>
      </c>
      <c r="C45" s="122" t="str">
        <f>VLOOKUP($A45,Startlist!$B:$H,3,FALSE)</f>
        <v>Romet Jürgenson</v>
      </c>
      <c r="D45" s="122" t="str">
        <f>VLOOKUP($A45,Startlist!$B:$H,4,FALSE)</f>
        <v>Harli Palmits</v>
      </c>
      <c r="E45" s="122" t="str">
        <f>VLOOKUP($A45,Startlist!$B:$H,7,FALSE)</f>
        <v>BMW 318 TI</v>
      </c>
      <c r="F45" s="121">
        <f>IF(SUMIF('Puudete sisestamine'!$A:$A,$A45,'Puudete sisestamine'!$B:$B)&gt;0,SUMIF('Puudete sisestamine'!$A:$A,$A45,'Puudete sisestamine'!$B:$B),"")</f>
      </c>
      <c r="G45" s="121">
        <f>IF(SUMIF('Puudete sisestamine'!$A:$A,$A45,'Puudete sisestamine'!$C:$C)&gt;0,SUMIF('Puudete sisestamine'!$A:$A,$A45,'Puudete sisestamine'!$C:$C),"")</f>
      </c>
      <c r="H45" s="121">
        <f>IF(SUMIF('Puudete sisestamine'!$A:$A,$A45,'Puudete sisestamine'!$D:$D)&gt;0,SUMIF('Puudete sisestamine'!$A:$A,$A45,'Puudete sisestamine'!$D:$D),"")</f>
      </c>
      <c r="I45" s="121">
        <f>IF(SUMIF('Puudete sisestamine'!$A:$A,$A45,'Puudete sisestamine'!$E:$E)&gt;0,SUMIF('Puudete sisestamine'!$A:$A,$A45,'Puudete sisestamine'!$E:$E),"")</f>
      </c>
      <c r="J45" s="120">
        <f t="shared" si="1"/>
      </c>
    </row>
    <row r="46" spans="1:10" s="123" customFormat="1" ht="14.25" customHeight="1">
      <c r="A46" s="120">
        <v>42</v>
      </c>
      <c r="B46" s="121" t="str">
        <f>VLOOKUP($A46,Startlist!$B:$H,2,FALSE)</f>
        <v>2WV</v>
      </c>
      <c r="C46" s="122" t="str">
        <f>VLOOKUP($A46,Startlist!$B:$H,3,FALSE)</f>
        <v>Mirko Kaunis</v>
      </c>
      <c r="D46" s="122" t="str">
        <f>VLOOKUP($A46,Startlist!$B:$H,4,FALSE)</f>
        <v>Kristjan Lepind</v>
      </c>
      <c r="E46" s="122" t="str">
        <f>VLOOKUP($A46,Startlist!$B:$H,7,FALSE)</f>
        <v>Honda Civic</v>
      </c>
      <c r="F46" s="121">
        <f>IF(SUMIF('Puudete sisestamine'!$A:$A,$A46,'Puudete sisestamine'!$B:$B)&gt;0,SUMIF('Puudete sisestamine'!$A:$A,$A46,'Puudete sisestamine'!$B:$B),"")</f>
      </c>
      <c r="G46" s="121">
        <f>IF(SUMIF('Puudete sisestamine'!$A:$A,$A46,'Puudete sisestamine'!$C:$C)&gt;0,SUMIF('Puudete sisestamine'!$A:$A,$A46,'Puudete sisestamine'!$C:$C),"")</f>
      </c>
      <c r="H46" s="121">
        <f>IF(SUMIF('Puudete sisestamine'!$A:$A,$A46,'Puudete sisestamine'!$D:$D)&gt;0,SUMIF('Puudete sisestamine'!$A:$A,$A46,'Puudete sisestamine'!$D:$D),"")</f>
      </c>
      <c r="I46" s="121">
        <f>IF(SUMIF('Puudete sisestamine'!$A:$A,$A46,'Puudete sisestamine'!$E:$E)&gt;0,SUMIF('Puudete sisestamine'!$A:$A,$A46,'Puudete sisestamine'!$E:$E),"")</f>
      </c>
      <c r="J46" s="120">
        <f t="shared" si="1"/>
      </c>
    </row>
    <row r="47" spans="1:10" s="123" customFormat="1" ht="14.25" customHeight="1">
      <c r="A47" s="120">
        <v>43</v>
      </c>
      <c r="B47" s="121" t="str">
        <f>VLOOKUP($A47,Startlist!$B:$H,2,FALSE)</f>
        <v>2WV</v>
      </c>
      <c r="C47" s="122" t="str">
        <f>VLOOKUP($A47,Startlist!$B:$H,3,FALSE)</f>
        <v>Rudolf Uusneem</v>
      </c>
      <c r="D47" s="122" t="str">
        <f>VLOOKUP($A47,Startlist!$B:$H,4,FALSE)</f>
        <v>Kristo Holtsmann</v>
      </c>
      <c r="E47" s="122" t="str">
        <f>VLOOKUP($A47,Startlist!$B:$H,7,FALSE)</f>
        <v>Honda Civic</v>
      </c>
      <c r="F47" s="121">
        <f>IF(SUMIF('Puudete sisestamine'!$A:$A,$A47,'Puudete sisestamine'!$B:$B)&gt;0,SUMIF('Puudete sisestamine'!$A:$A,$A47,'Puudete sisestamine'!$B:$B),"")</f>
      </c>
      <c r="G47" s="121">
        <f>IF(SUMIF('Puudete sisestamine'!$A:$A,$A47,'Puudete sisestamine'!$C:$C)&gt;0,SUMIF('Puudete sisestamine'!$A:$A,$A47,'Puudete sisestamine'!$C:$C),"")</f>
      </c>
      <c r="H47" s="121">
        <f>IF(SUMIF('Puudete sisestamine'!$A:$A,$A47,'Puudete sisestamine'!$D:$D)&gt;0,SUMIF('Puudete sisestamine'!$A:$A,$A47,'Puudete sisestamine'!$D:$D),"")</f>
      </c>
      <c r="I47" s="121">
        <f>IF(SUMIF('Puudete sisestamine'!$A:$A,$A47,'Puudete sisestamine'!$E:$E)&gt;0,SUMIF('Puudete sisestamine'!$A:$A,$A47,'Puudete sisestamine'!$E:$E),"")</f>
      </c>
      <c r="J47" s="120">
        <f t="shared" si="1"/>
      </c>
    </row>
    <row r="48" spans="1:10" s="123" customFormat="1" ht="14.25" customHeight="1">
      <c r="A48" s="120">
        <v>44</v>
      </c>
      <c r="B48" s="121" t="str">
        <f>VLOOKUP($A48,Startlist!$B:$H,2,FALSE)</f>
        <v>2WS</v>
      </c>
      <c r="C48" s="122" t="str">
        <f>VLOOKUP($A48,Startlist!$B:$H,3,FALSE)</f>
        <v>Raul Aava</v>
      </c>
      <c r="D48" s="122" t="str">
        <f>VLOOKUP($A48,Startlist!$B:$H,4,FALSE)</f>
        <v>Ülari Mustonen</v>
      </c>
      <c r="E48" s="122" t="str">
        <f>VLOOKUP($A48,Startlist!$B:$H,7,FALSE)</f>
        <v>Honda Civic</v>
      </c>
      <c r="F48" s="121">
        <f>IF(SUMIF('Puudete sisestamine'!$A:$A,$A48,'Puudete sisestamine'!$B:$B)&gt;0,SUMIF('Puudete sisestamine'!$A:$A,$A48,'Puudete sisestamine'!$B:$B),"")</f>
      </c>
      <c r="G48" s="121">
        <f>IF(SUMIF('Puudete sisestamine'!$A:$A,$A48,'Puudete sisestamine'!$C:$C)&gt;0,SUMIF('Puudete sisestamine'!$A:$A,$A48,'Puudete sisestamine'!$C:$C),"")</f>
      </c>
      <c r="H48" s="121">
        <f>IF(SUMIF('Puudete sisestamine'!$A:$A,$A48,'Puudete sisestamine'!$D:$D)&gt;0,SUMIF('Puudete sisestamine'!$A:$A,$A48,'Puudete sisestamine'!$D:$D),"")</f>
      </c>
      <c r="I48" s="121">
        <f>IF(SUMIF('Puudete sisestamine'!$A:$A,$A48,'Puudete sisestamine'!$E:$E)&gt;0,SUMIF('Puudete sisestamine'!$A:$A,$A48,'Puudete sisestamine'!$E:$E),"")</f>
      </c>
      <c r="J48" s="120">
        <f t="shared" si="1"/>
      </c>
    </row>
    <row r="49" spans="1:10" s="123" customFormat="1" ht="14.25" customHeight="1">
      <c r="A49" s="120">
        <v>45</v>
      </c>
      <c r="B49" s="121" t="str">
        <f>VLOOKUP($A49,Startlist!$B:$H,2,FALSE)</f>
        <v>2WV</v>
      </c>
      <c r="C49" s="122" t="str">
        <f>VLOOKUP($A49,Startlist!$B:$H,3,FALSE)</f>
        <v>Mihhail Borunov</v>
      </c>
      <c r="D49" s="122" t="str">
        <f>VLOOKUP($A49,Startlist!$B:$H,4,FALSE)</f>
        <v>Karol Karino</v>
      </c>
      <c r="E49" s="122" t="str">
        <f>VLOOKUP($A49,Startlist!$B:$H,7,FALSE)</f>
        <v>BMW 318 TI</v>
      </c>
      <c r="F49" s="121">
        <f>IF(SUMIF('Puudete sisestamine'!$A:$A,$A49,'Puudete sisestamine'!$B:$B)&gt;0,SUMIF('Puudete sisestamine'!$A:$A,$A49,'Puudete sisestamine'!$B:$B),"")</f>
      </c>
      <c r="G49" s="121">
        <f>IF(SUMIF('Puudete sisestamine'!$A:$A,$A49,'Puudete sisestamine'!$C:$C)&gt;0,SUMIF('Puudete sisestamine'!$A:$A,$A49,'Puudete sisestamine'!$C:$C),"")</f>
      </c>
      <c r="H49" s="121">
        <f>IF(SUMIF('Puudete sisestamine'!$A:$A,$A49,'Puudete sisestamine'!$D:$D)&gt;0,SUMIF('Puudete sisestamine'!$A:$A,$A49,'Puudete sisestamine'!$D:$D),"")</f>
        <v>10</v>
      </c>
      <c r="I49" s="121">
        <f>IF(SUMIF('Puudete sisestamine'!$A:$A,$A49,'Puudete sisestamine'!$E:$E)&gt;0,SUMIF('Puudete sisestamine'!$A:$A,$A49,'Puudete sisestamine'!$E:$E),"")</f>
      </c>
      <c r="J49" s="120" t="str">
        <f t="shared" si="1"/>
        <v>0:10</v>
      </c>
    </row>
    <row r="50" spans="1:10" s="123" customFormat="1" ht="14.25" customHeight="1">
      <c r="A50" s="120">
        <v>46</v>
      </c>
      <c r="B50" s="121" t="str">
        <f>VLOOKUP($A50,Startlist!$B:$H,2,FALSE)</f>
        <v>2WV</v>
      </c>
      <c r="C50" s="122" t="str">
        <f>VLOOKUP($A50,Startlist!$B:$H,3,FALSE)</f>
        <v>Geilo Valdmann</v>
      </c>
      <c r="D50" s="122" t="str">
        <f>VLOOKUP($A50,Startlist!$B:$H,4,FALSE)</f>
        <v>Mart Loitjärv</v>
      </c>
      <c r="E50" s="122" t="str">
        <f>VLOOKUP($A50,Startlist!$B:$H,7,FALSE)</f>
        <v>Honda Civic</v>
      </c>
      <c r="F50" s="121">
        <f>IF(SUMIF('Puudete sisestamine'!$A:$A,$A50,'Puudete sisestamine'!$B:$B)&gt;0,SUMIF('Puudete sisestamine'!$A:$A,$A50,'Puudete sisestamine'!$B:$B),"")</f>
      </c>
      <c r="G50" s="121">
        <f>IF(SUMIF('Puudete sisestamine'!$A:$A,$A50,'Puudete sisestamine'!$C:$C)&gt;0,SUMIF('Puudete sisestamine'!$A:$A,$A50,'Puudete sisestamine'!$C:$C),"")</f>
        <v>10</v>
      </c>
      <c r="H50" s="121">
        <f>IF(SUMIF('Puudete sisestamine'!$A:$A,$A50,'Puudete sisestamine'!$D:$D)&gt;0,SUMIF('Puudete sisestamine'!$A:$A,$A50,'Puudete sisestamine'!$D:$D),"")</f>
      </c>
      <c r="I50" s="121">
        <f>IF(SUMIF('Puudete sisestamine'!$A:$A,$A50,'Puudete sisestamine'!$E:$E)&gt;0,SUMIF('Puudete sisestamine'!$A:$A,$A50,'Puudete sisestamine'!$E:$E),"")</f>
      </c>
      <c r="J50" s="120" t="str">
        <f t="shared" si="1"/>
        <v>0:10</v>
      </c>
    </row>
    <row r="51" spans="1:10" s="123" customFormat="1" ht="14.25" customHeight="1">
      <c r="A51" s="120">
        <v>47</v>
      </c>
      <c r="B51" s="121" t="str">
        <f>VLOOKUP($A51,Startlist!$B:$H,2,FALSE)</f>
        <v>2WV</v>
      </c>
      <c r="C51" s="122" t="str">
        <f>VLOOKUP($A51,Startlist!$B:$H,3,FALSE)</f>
        <v>Keven Serbin</v>
      </c>
      <c r="D51" s="122" t="str">
        <f>VLOOKUP($A51,Startlist!$B:$H,4,FALSE)</f>
        <v>Martin Tamm</v>
      </c>
      <c r="E51" s="122" t="str">
        <f>VLOOKUP($A51,Startlist!$B:$H,7,FALSE)</f>
        <v>Honda Civic</v>
      </c>
      <c r="F51" s="121">
        <f>IF(SUMIF('Puudete sisestamine'!$A:$A,$A51,'Puudete sisestamine'!$B:$B)&gt;0,SUMIF('Puudete sisestamine'!$A:$A,$A51,'Puudete sisestamine'!$B:$B),"")</f>
      </c>
      <c r="G51" s="121">
        <f>IF(SUMIF('Puudete sisestamine'!$A:$A,$A51,'Puudete sisestamine'!$C:$C)&gt;0,SUMIF('Puudete sisestamine'!$A:$A,$A51,'Puudete sisestamine'!$C:$C),"")</f>
      </c>
      <c r="H51" s="121">
        <f>IF(SUMIF('Puudete sisestamine'!$A:$A,$A51,'Puudete sisestamine'!$D:$D)&gt;0,SUMIF('Puudete sisestamine'!$A:$A,$A51,'Puudete sisestamine'!$D:$D),"")</f>
      </c>
      <c r="I51" s="121">
        <f>IF(SUMIF('Puudete sisestamine'!$A:$A,$A51,'Puudete sisestamine'!$E:$E)&gt;0,SUMIF('Puudete sisestamine'!$A:$A,$A51,'Puudete sisestamine'!$E:$E),"")</f>
      </c>
      <c r="J51" s="120">
        <f t="shared" si="1"/>
      </c>
    </row>
    <row r="52" spans="1:10" s="123" customFormat="1" ht="14.25" customHeight="1">
      <c r="A52" s="120">
        <v>48</v>
      </c>
      <c r="B52" s="121" t="str">
        <f>VLOOKUP($A52,Startlist!$B:$H,2,FALSE)</f>
        <v>SU</v>
      </c>
      <c r="C52" s="122" t="str">
        <f>VLOOKUP($A52,Startlist!$B:$H,3,FALSE)</f>
        <v>Ivar Burmeister</v>
      </c>
      <c r="D52" s="122" t="str">
        <f>VLOOKUP($A52,Startlist!$B:$H,4,FALSE)</f>
        <v>Rauno Jüriado</v>
      </c>
      <c r="E52" s="122" t="str">
        <f>VLOOKUP($A52,Startlist!$B:$H,7,FALSE)</f>
        <v>VAZ 2105</v>
      </c>
      <c r="F52" s="121">
        <f>IF(SUMIF('Puudete sisestamine'!$A:$A,$A52,'Puudete sisestamine'!$B:$B)&gt;0,SUMIF('Puudete sisestamine'!$A:$A,$A52,'Puudete sisestamine'!$B:$B),"")</f>
      </c>
      <c r="G52" s="121">
        <f>IF(SUMIF('Puudete sisestamine'!$A:$A,$A52,'Puudete sisestamine'!$C:$C)&gt;0,SUMIF('Puudete sisestamine'!$A:$A,$A52,'Puudete sisestamine'!$C:$C),"")</f>
      </c>
      <c r="H52" s="121">
        <f>IF(SUMIF('Puudete sisestamine'!$A:$A,$A52,'Puudete sisestamine'!$D:$D)&gt;0,SUMIF('Puudete sisestamine'!$A:$A,$A52,'Puudete sisestamine'!$D:$D),"")</f>
      </c>
      <c r="I52" s="121">
        <f>IF(SUMIF('Puudete sisestamine'!$A:$A,$A52,'Puudete sisestamine'!$E:$E)&gt;0,SUMIF('Puudete sisestamine'!$A:$A,$A52,'Puudete sisestamine'!$E:$E),"")</f>
      </c>
      <c r="J52" s="120">
        <f t="shared" si="1"/>
      </c>
    </row>
    <row r="53" spans="1:10" s="123" customFormat="1" ht="14.25" customHeight="1">
      <c r="A53" s="120">
        <v>49</v>
      </c>
      <c r="B53" s="121" t="str">
        <f>VLOOKUP($A53,Startlist!$B:$H,2,FALSE)</f>
        <v>SU</v>
      </c>
      <c r="C53" s="122" t="str">
        <f>VLOOKUP($A53,Startlist!$B:$H,3,FALSE)</f>
        <v>Sander Klaus</v>
      </c>
      <c r="D53" s="122" t="str">
        <f>VLOOKUP($A53,Startlist!$B:$H,4,FALSE)</f>
        <v>Martin Udusalu</v>
      </c>
      <c r="E53" s="122" t="str">
        <f>VLOOKUP($A53,Startlist!$B:$H,7,FALSE)</f>
        <v>VAZ 21073</v>
      </c>
      <c r="F53" s="121">
        <f>IF(SUMIF('Puudete sisestamine'!$A:$A,$A53,'Puudete sisestamine'!$B:$B)&gt;0,SUMIF('Puudete sisestamine'!$A:$A,$A53,'Puudete sisestamine'!$B:$B),"")</f>
      </c>
      <c r="G53" s="121">
        <f>IF(SUMIF('Puudete sisestamine'!$A:$A,$A53,'Puudete sisestamine'!$C:$C)&gt;0,SUMIF('Puudete sisestamine'!$A:$A,$A53,'Puudete sisestamine'!$C:$C),"")</f>
      </c>
      <c r="H53" s="121">
        <f>IF(SUMIF('Puudete sisestamine'!$A:$A,$A53,'Puudete sisestamine'!$D:$D)&gt;0,SUMIF('Puudete sisestamine'!$A:$A,$A53,'Puudete sisestamine'!$D:$D),"")</f>
      </c>
      <c r="I53" s="121">
        <f>IF(SUMIF('Puudete sisestamine'!$A:$A,$A53,'Puudete sisestamine'!$E:$E)&gt;0,SUMIF('Puudete sisestamine'!$A:$A,$A53,'Puudete sisestamine'!$E:$E),"")</f>
      </c>
      <c r="J53" s="120">
        <f t="shared" si="1"/>
      </c>
    </row>
    <row r="54" spans="1:10" s="123" customFormat="1" ht="14.25" customHeight="1">
      <c r="A54" s="120">
        <v>50</v>
      </c>
      <c r="B54" s="121" t="str">
        <f>VLOOKUP($A54,Startlist!$B:$H,2,FALSE)</f>
        <v>2WV</v>
      </c>
      <c r="C54" s="122" t="str">
        <f>VLOOKUP($A54,Startlist!$B:$H,3,FALSE)</f>
        <v>Marko Eespakk</v>
      </c>
      <c r="D54" s="122" t="str">
        <f>VLOOKUP($A54,Startlist!$B:$H,4,FALSE)</f>
        <v>Eva.Lotta Eespakk</v>
      </c>
      <c r="E54" s="122" t="str">
        <f>VLOOKUP($A54,Startlist!$B:$H,7,FALSE)</f>
        <v>Seat Ibiza</v>
      </c>
      <c r="F54" s="121">
        <f>IF(SUMIF('Puudete sisestamine'!$A:$A,$A54,'Puudete sisestamine'!$B:$B)&gt;0,SUMIF('Puudete sisestamine'!$A:$A,$A54,'Puudete sisestamine'!$B:$B),"")</f>
      </c>
      <c r="G54" s="121">
        <f>IF(SUMIF('Puudete sisestamine'!$A:$A,$A54,'Puudete sisestamine'!$C:$C)&gt;0,SUMIF('Puudete sisestamine'!$A:$A,$A54,'Puudete sisestamine'!$C:$C),"")</f>
      </c>
      <c r="H54" s="121">
        <f>IF(SUMIF('Puudete sisestamine'!$A:$A,$A54,'Puudete sisestamine'!$D:$D)&gt;0,SUMIF('Puudete sisestamine'!$A:$A,$A54,'Puudete sisestamine'!$D:$D),"")</f>
      </c>
      <c r="I54" s="121">
        <f>IF(SUMIF('Puudete sisestamine'!$A:$A,$A54,'Puudete sisestamine'!$E:$E)&gt;0,SUMIF('Puudete sisestamine'!$A:$A,$A54,'Puudete sisestamine'!$E:$E),"")</f>
      </c>
      <c r="J54" s="120">
        <f t="shared" si="1"/>
      </c>
    </row>
    <row r="55" spans="1:10" s="123" customFormat="1" ht="14.25" customHeight="1">
      <c r="A55" s="120">
        <v>51</v>
      </c>
      <c r="B55" s="121" t="str">
        <f>VLOOKUP($A55,Startlist!$B:$H,2,FALSE)</f>
        <v>2WS</v>
      </c>
      <c r="C55" s="122" t="str">
        <f>VLOOKUP($A55,Startlist!$B:$H,3,FALSE)</f>
        <v>Kristo Kruuser</v>
      </c>
      <c r="D55" s="122" t="str">
        <f>VLOOKUP($A55,Startlist!$B:$H,4,FALSE)</f>
        <v>Priit Kruuser</v>
      </c>
      <c r="E55" s="122" t="str">
        <f>VLOOKUP($A55,Startlist!$B:$H,7,FALSE)</f>
        <v>BMW 325I</v>
      </c>
      <c r="F55" s="121">
        <f>IF(SUMIF('Puudete sisestamine'!$A:$A,$A55,'Puudete sisestamine'!$B:$B)&gt;0,SUMIF('Puudete sisestamine'!$A:$A,$A55,'Puudete sisestamine'!$B:$B),"")</f>
      </c>
      <c r="G55" s="121">
        <f>IF(SUMIF('Puudete sisestamine'!$A:$A,$A55,'Puudete sisestamine'!$C:$C)&gt;0,SUMIF('Puudete sisestamine'!$A:$A,$A55,'Puudete sisestamine'!$C:$C),"")</f>
        <v>30</v>
      </c>
      <c r="H55" s="121">
        <f>IF(SUMIF('Puudete sisestamine'!$A:$A,$A55,'Puudete sisestamine'!$D:$D)&gt;0,SUMIF('Puudete sisestamine'!$A:$A,$A55,'Puudete sisestamine'!$D:$D),"")</f>
      </c>
      <c r="I55" s="121">
        <f>IF(SUMIF('Puudete sisestamine'!$A:$A,$A55,'Puudete sisestamine'!$E:$E)&gt;0,SUMIF('Puudete sisestamine'!$A:$A,$A55,'Puudete sisestamine'!$E:$E),"")</f>
      </c>
      <c r="J55" s="120" t="str">
        <f t="shared" si="1"/>
        <v>0:30</v>
      </c>
    </row>
    <row r="56" spans="1:10" s="123" customFormat="1" ht="14.25" customHeight="1">
      <c r="A56" s="120">
        <v>52</v>
      </c>
      <c r="B56" s="121" t="str">
        <f>VLOOKUP($A56,Startlist!$B:$H,2,FALSE)</f>
        <v>2WS</v>
      </c>
      <c r="C56" s="122" t="str">
        <f>VLOOKUP($A56,Startlist!$B:$H,3,FALSE)</f>
        <v>Kristjan Hansson</v>
      </c>
      <c r="D56" s="122" t="str">
        <f>VLOOKUP($A56,Startlist!$B:$H,4,FALSE)</f>
        <v>Kalmer Kase</v>
      </c>
      <c r="E56" s="122" t="str">
        <f>VLOOKUP($A56,Startlist!$B:$H,7,FALSE)</f>
        <v>VW Golf</v>
      </c>
      <c r="F56" s="121">
        <f>IF(SUMIF('Puudete sisestamine'!$A:$A,$A56,'Puudete sisestamine'!$B:$B)&gt;0,SUMIF('Puudete sisestamine'!$A:$A,$A56,'Puudete sisestamine'!$B:$B),"")</f>
        <v>10</v>
      </c>
      <c r="G56" s="121">
        <f>IF(SUMIF('Puudete sisestamine'!$A:$A,$A56,'Puudete sisestamine'!$C:$C)&gt;0,SUMIF('Puudete sisestamine'!$A:$A,$A56,'Puudete sisestamine'!$C:$C),"")</f>
      </c>
      <c r="H56" s="121">
        <f>IF(SUMIF('Puudete sisestamine'!$A:$A,$A56,'Puudete sisestamine'!$D:$D)&gt;0,SUMIF('Puudete sisestamine'!$A:$A,$A56,'Puudete sisestamine'!$D:$D),"")</f>
        <v>10</v>
      </c>
      <c r="I56" s="121">
        <f>IF(SUMIF('Puudete sisestamine'!$A:$A,$A56,'Puudete sisestamine'!$E:$E)&gt;0,SUMIF('Puudete sisestamine'!$A:$A,$A56,'Puudete sisestamine'!$E:$E),"")</f>
      </c>
      <c r="J56" s="120" t="str">
        <f t="shared" si="1"/>
        <v>0:20</v>
      </c>
    </row>
    <row r="57" spans="1:10" s="123" customFormat="1" ht="14.25" customHeight="1">
      <c r="A57" s="120">
        <v>53</v>
      </c>
      <c r="B57" s="121" t="str">
        <f>VLOOKUP($A57,Startlist!$B:$H,2,FALSE)</f>
        <v>2WS</v>
      </c>
      <c r="C57" s="122" t="str">
        <f>VLOOKUP($A57,Startlist!$B:$H,3,FALSE)</f>
        <v>Marti Halling</v>
      </c>
      <c r="D57" s="122" t="str">
        <f>VLOOKUP($A57,Startlist!$B:$H,4,FALSE)</f>
        <v>Reijo Kübarsepp</v>
      </c>
      <c r="E57" s="122" t="str">
        <f>VLOOKUP($A57,Startlist!$B:$H,7,FALSE)</f>
        <v>Honda Civic</v>
      </c>
      <c r="F57" s="121">
        <f>IF(SUMIF('Puudete sisestamine'!$A:$A,$A57,'Puudete sisestamine'!$B:$B)&gt;0,SUMIF('Puudete sisestamine'!$A:$A,$A57,'Puudete sisestamine'!$B:$B),"")</f>
      </c>
      <c r="G57" s="121">
        <f>IF(SUMIF('Puudete sisestamine'!$A:$A,$A57,'Puudete sisestamine'!$C:$C)&gt;0,SUMIF('Puudete sisestamine'!$A:$A,$A57,'Puudete sisestamine'!$C:$C),"")</f>
      </c>
      <c r="H57" s="121">
        <f>IF(SUMIF('Puudete sisestamine'!$A:$A,$A57,'Puudete sisestamine'!$D:$D)&gt;0,SUMIF('Puudete sisestamine'!$A:$A,$A57,'Puudete sisestamine'!$D:$D),"")</f>
      </c>
      <c r="I57" s="121">
        <f>IF(SUMIF('Puudete sisestamine'!$A:$A,$A57,'Puudete sisestamine'!$E:$E)&gt;0,SUMIF('Puudete sisestamine'!$A:$A,$A57,'Puudete sisestamine'!$E:$E),"")</f>
      </c>
      <c r="J57" s="120">
        <f t="shared" si="1"/>
      </c>
    </row>
    <row r="58" spans="1:10" s="123" customFormat="1" ht="14.25" customHeight="1">
      <c r="A58" s="120">
        <v>54</v>
      </c>
      <c r="B58" s="121" t="str">
        <f>VLOOKUP($A58,Startlist!$B:$H,2,FALSE)</f>
        <v>2WS</v>
      </c>
      <c r="C58" s="122" t="str">
        <f>VLOOKUP($A58,Startlist!$B:$H,3,FALSE)</f>
        <v>Toomas Klemmer</v>
      </c>
      <c r="D58" s="122" t="str">
        <f>VLOOKUP($A58,Startlist!$B:$H,4,FALSE)</f>
        <v>Kaila Klemmer</v>
      </c>
      <c r="E58" s="122" t="str">
        <f>VLOOKUP($A58,Startlist!$B:$H,7,FALSE)</f>
        <v>BMW 323I</v>
      </c>
      <c r="F58" s="121">
        <f>IF(SUMIF('Puudete sisestamine'!$A:$A,$A58,'Puudete sisestamine'!$B:$B)&gt;0,SUMIF('Puudete sisestamine'!$A:$A,$A58,'Puudete sisestamine'!$B:$B),"")</f>
      </c>
      <c r="G58" s="121">
        <f>IF(SUMIF('Puudete sisestamine'!$A:$A,$A58,'Puudete sisestamine'!$C:$C)&gt;0,SUMIF('Puudete sisestamine'!$A:$A,$A58,'Puudete sisestamine'!$C:$C),"")</f>
        <v>20</v>
      </c>
      <c r="H58" s="121">
        <f>IF(SUMIF('Puudete sisestamine'!$A:$A,$A58,'Puudete sisestamine'!$D:$D)&gt;0,SUMIF('Puudete sisestamine'!$A:$A,$A58,'Puudete sisestamine'!$D:$D),"")</f>
      </c>
      <c r="I58" s="121">
        <f>IF(SUMIF('Puudete sisestamine'!$A:$A,$A58,'Puudete sisestamine'!$E:$E)&gt;0,SUMIF('Puudete sisestamine'!$A:$A,$A58,'Puudete sisestamine'!$E:$E),"")</f>
        <v>10</v>
      </c>
      <c r="J58" s="120" t="str">
        <f t="shared" si="1"/>
        <v>0:30</v>
      </c>
    </row>
    <row r="59" spans="1:10" s="123" customFormat="1" ht="14.25" customHeight="1">
      <c r="A59" s="120">
        <v>55</v>
      </c>
      <c r="B59" s="121" t="str">
        <f>VLOOKUP($A59,Startlist!$B:$H,2,FALSE)</f>
        <v>2WV</v>
      </c>
      <c r="C59" s="122" t="str">
        <f>VLOOKUP($A59,Startlist!$B:$H,3,FALSE)</f>
        <v>Erki Auendorf</v>
      </c>
      <c r="D59" s="122" t="str">
        <f>VLOOKUP($A59,Startlist!$B:$H,4,FALSE)</f>
        <v>Johann Lessuk</v>
      </c>
      <c r="E59" s="122" t="str">
        <f>VLOOKUP($A59,Startlist!$B:$H,7,FALSE)</f>
        <v>Honda Civic</v>
      </c>
      <c r="F59" s="121">
        <f>IF(SUMIF('Puudete sisestamine'!$A:$A,$A59,'Puudete sisestamine'!$B:$B)&gt;0,SUMIF('Puudete sisestamine'!$A:$A,$A59,'Puudete sisestamine'!$B:$B),"")</f>
      </c>
      <c r="G59" s="121">
        <f>IF(SUMIF('Puudete sisestamine'!$A:$A,$A59,'Puudete sisestamine'!$C:$C)&gt;0,SUMIF('Puudete sisestamine'!$A:$A,$A59,'Puudete sisestamine'!$C:$C),"")</f>
      </c>
      <c r="H59" s="121">
        <f>IF(SUMIF('Puudete sisestamine'!$A:$A,$A59,'Puudete sisestamine'!$D:$D)&gt;0,SUMIF('Puudete sisestamine'!$A:$A,$A59,'Puudete sisestamine'!$D:$D),"")</f>
      </c>
      <c r="I59" s="121">
        <f>IF(SUMIF('Puudete sisestamine'!$A:$A,$A59,'Puudete sisestamine'!$E:$E)&gt;0,SUMIF('Puudete sisestamine'!$A:$A,$A59,'Puudete sisestamine'!$E:$E),"")</f>
        <v>10</v>
      </c>
      <c r="J59" s="120" t="str">
        <f t="shared" si="1"/>
        <v>0:10</v>
      </c>
    </row>
    <row r="60" spans="1:10" s="123" customFormat="1" ht="14.25" customHeight="1">
      <c r="A60" s="120">
        <v>56</v>
      </c>
      <c r="B60" s="121" t="str">
        <f>VLOOKUP($A60,Startlist!$B:$H,2,FALSE)</f>
        <v>2WS</v>
      </c>
      <c r="C60" s="122" t="str">
        <f>VLOOKUP($A60,Startlist!$B:$H,3,FALSE)</f>
        <v>Taavi Piipuu</v>
      </c>
      <c r="D60" s="122" t="str">
        <f>VLOOKUP($A60,Startlist!$B:$H,4,FALSE)</f>
        <v>Oliver Mägi</v>
      </c>
      <c r="E60" s="122" t="str">
        <f>VLOOKUP($A60,Startlist!$B:$H,7,FALSE)</f>
        <v>BMW 316</v>
      </c>
      <c r="F60" s="121">
        <f>IF(SUMIF('Puudete sisestamine'!$A:$A,$A60,'Puudete sisestamine'!$B:$B)&gt;0,SUMIF('Puudete sisestamine'!$A:$A,$A60,'Puudete sisestamine'!$B:$B),"")</f>
      </c>
      <c r="G60" s="121">
        <f>IF(SUMIF('Puudete sisestamine'!$A:$A,$A60,'Puudete sisestamine'!$C:$C)&gt;0,SUMIF('Puudete sisestamine'!$A:$A,$A60,'Puudete sisestamine'!$C:$C),"")</f>
        <v>10</v>
      </c>
      <c r="H60" s="121">
        <f>IF(SUMIF('Puudete sisestamine'!$A:$A,$A60,'Puudete sisestamine'!$D:$D)&gt;0,SUMIF('Puudete sisestamine'!$A:$A,$A60,'Puudete sisestamine'!$D:$D),"")</f>
      </c>
      <c r="I60" s="121">
        <f>IF(SUMIF('Puudete sisestamine'!$A:$A,$A60,'Puudete sisestamine'!$E:$E)&gt;0,SUMIF('Puudete sisestamine'!$A:$A,$A60,'Puudete sisestamine'!$E:$E),"")</f>
      </c>
      <c r="J60" s="120" t="str">
        <f t="shared" si="1"/>
        <v>0:10</v>
      </c>
    </row>
    <row r="61" spans="1:10" s="123" customFormat="1" ht="14.25" customHeight="1">
      <c r="A61" s="120">
        <v>57</v>
      </c>
      <c r="B61" s="121" t="str">
        <f>VLOOKUP($A61,Startlist!$B:$H,2,FALSE)</f>
        <v>4WD</v>
      </c>
      <c r="C61" s="122" t="str">
        <f>VLOOKUP($A61,Startlist!$B:$H,3,FALSE)</f>
        <v>Urmo Kaasik</v>
      </c>
      <c r="D61" s="122" t="str">
        <f>VLOOKUP($A61,Startlist!$B:$H,4,FALSE)</f>
        <v>Ingvar Mägi</v>
      </c>
      <c r="E61" s="122" t="str">
        <f>VLOOKUP($A61,Startlist!$B:$H,7,FALSE)</f>
        <v>Subaru Impreza</v>
      </c>
      <c r="F61" s="121">
        <f>IF(SUMIF('Puudete sisestamine'!$A:$A,$A61,'Puudete sisestamine'!$B:$B)&gt;0,SUMIF('Puudete sisestamine'!$A:$A,$A61,'Puudete sisestamine'!$B:$B),"")</f>
      </c>
      <c r="G61" s="121">
        <f>IF(SUMIF('Puudete sisestamine'!$A:$A,$A61,'Puudete sisestamine'!$C:$C)&gt;0,SUMIF('Puudete sisestamine'!$A:$A,$A61,'Puudete sisestamine'!$C:$C),"")</f>
        <v>10</v>
      </c>
      <c r="H61" s="121">
        <f>IF(SUMIF('Puudete sisestamine'!$A:$A,$A61,'Puudete sisestamine'!$D:$D)&gt;0,SUMIF('Puudete sisestamine'!$A:$A,$A61,'Puudete sisestamine'!$D:$D),"")</f>
      </c>
      <c r="I61" s="121">
        <f>IF(SUMIF('Puudete sisestamine'!$A:$A,$A61,'Puudete sisestamine'!$E:$E)&gt;0,SUMIF('Puudete sisestamine'!$A:$A,$A61,'Puudete sisestamine'!$E:$E),"")</f>
        <v>10</v>
      </c>
      <c r="J61" s="120" t="str">
        <f t="shared" si="1"/>
        <v>0:20</v>
      </c>
    </row>
    <row r="62" spans="1:10" s="123" customFormat="1" ht="14.25" customHeight="1">
      <c r="A62" s="120">
        <v>58</v>
      </c>
      <c r="B62" s="121" t="str">
        <f>VLOOKUP($A62,Startlist!$B:$H,2,FALSE)</f>
        <v>2WV</v>
      </c>
      <c r="C62" s="122" t="str">
        <f>VLOOKUP($A62,Startlist!$B:$H,3,FALSE)</f>
        <v>Hillar Roosileht</v>
      </c>
      <c r="D62" s="122" t="str">
        <f>VLOOKUP($A62,Startlist!$B:$H,4,FALSE)</f>
        <v>Raido Uesson</v>
      </c>
      <c r="E62" s="122" t="str">
        <f>VLOOKUP($A62,Startlist!$B:$H,7,FALSE)</f>
        <v>Honda Civic</v>
      </c>
      <c r="F62" s="121">
        <f>IF(SUMIF('Puudete sisestamine'!$A:$A,$A62,'Puudete sisestamine'!$B:$B)&gt;0,SUMIF('Puudete sisestamine'!$A:$A,$A62,'Puudete sisestamine'!$B:$B),"")</f>
      </c>
      <c r="G62" s="121">
        <f>IF(SUMIF('Puudete sisestamine'!$A:$A,$A62,'Puudete sisestamine'!$C:$C)&gt;0,SUMIF('Puudete sisestamine'!$A:$A,$A62,'Puudete sisestamine'!$C:$C),"")</f>
      </c>
      <c r="H62" s="121">
        <f>IF(SUMIF('Puudete sisestamine'!$A:$A,$A62,'Puudete sisestamine'!$D:$D)&gt;0,SUMIF('Puudete sisestamine'!$A:$A,$A62,'Puudete sisestamine'!$D:$D),"")</f>
      </c>
      <c r="I62" s="121">
        <f>IF(SUMIF('Puudete sisestamine'!$A:$A,$A62,'Puudete sisestamine'!$E:$E)&gt;0,SUMIF('Puudete sisestamine'!$A:$A,$A62,'Puudete sisestamine'!$E:$E),"")</f>
      </c>
      <c r="J62" s="120">
        <f t="shared" si="1"/>
      </c>
    </row>
    <row r="63" spans="1:10" s="123" customFormat="1" ht="14.25" customHeight="1">
      <c r="A63" s="120">
        <v>59</v>
      </c>
      <c r="B63" s="121" t="str">
        <f>VLOOKUP($A63,Startlist!$B:$H,2,FALSE)</f>
        <v>2WS</v>
      </c>
      <c r="C63" s="122" t="str">
        <f>VLOOKUP($A63,Startlist!$B:$H,3,FALSE)</f>
        <v>Rainer Tuberik</v>
      </c>
      <c r="D63" s="122" t="str">
        <f>VLOOKUP($A63,Startlist!$B:$H,4,FALSE)</f>
        <v>Raido Vetesina</v>
      </c>
      <c r="E63" s="122" t="str">
        <f>VLOOKUP($A63,Startlist!$B:$H,7,FALSE)</f>
        <v>BMW 320</v>
      </c>
      <c r="F63" s="121">
        <f>IF(SUMIF('Puudete sisestamine'!$A:$A,$A63,'Puudete sisestamine'!$B:$B)&gt;0,SUMIF('Puudete sisestamine'!$A:$A,$A63,'Puudete sisestamine'!$B:$B),"")</f>
      </c>
      <c r="G63" s="121">
        <f>IF(SUMIF('Puudete sisestamine'!$A:$A,$A63,'Puudete sisestamine'!$C:$C)&gt;0,SUMIF('Puudete sisestamine'!$A:$A,$A63,'Puudete sisestamine'!$C:$C),"")</f>
      </c>
      <c r="H63" s="121">
        <f>IF(SUMIF('Puudete sisestamine'!$A:$A,$A63,'Puudete sisestamine'!$D:$D)&gt;0,SUMIF('Puudete sisestamine'!$A:$A,$A63,'Puudete sisestamine'!$D:$D),"")</f>
      </c>
      <c r="I63" s="121">
        <f>IF(SUMIF('Puudete sisestamine'!$A:$A,$A63,'Puudete sisestamine'!$E:$E)&gt;0,SUMIF('Puudete sisestamine'!$A:$A,$A63,'Puudete sisestamine'!$E:$E),"")</f>
      </c>
      <c r="J63" s="120">
        <f t="shared" si="1"/>
      </c>
    </row>
    <row r="64" spans="1:10" s="123" customFormat="1" ht="14.25" customHeight="1">
      <c r="A64" s="120">
        <v>60</v>
      </c>
      <c r="B64" s="121" t="str">
        <f>VLOOKUP($A64,Startlist!$B:$H,2,FALSE)</f>
        <v>2WS</v>
      </c>
      <c r="C64" s="122" t="str">
        <f>VLOOKUP($A64,Startlist!$B:$H,3,FALSE)</f>
        <v>Daniel Lüüding</v>
      </c>
      <c r="D64" s="122" t="str">
        <f>VLOOKUP($A64,Startlist!$B:$H,4,FALSE)</f>
        <v>Karmo Rander</v>
      </c>
      <c r="E64" s="122" t="str">
        <f>VLOOKUP($A64,Startlist!$B:$H,7,FALSE)</f>
        <v>BMW 318TDS</v>
      </c>
      <c r="F64" s="121">
        <f>IF(SUMIF('Puudete sisestamine'!$A:$A,$A64,'Puudete sisestamine'!$B:$B)&gt;0,SUMIF('Puudete sisestamine'!$A:$A,$A64,'Puudete sisestamine'!$B:$B),"")</f>
      </c>
      <c r="G64" s="121">
        <f>IF(SUMIF('Puudete sisestamine'!$A:$A,$A64,'Puudete sisestamine'!$C:$C)&gt;0,SUMIF('Puudete sisestamine'!$A:$A,$A64,'Puudete sisestamine'!$C:$C),"")</f>
        <v>30</v>
      </c>
      <c r="H64" s="121">
        <f>IF(SUMIF('Puudete sisestamine'!$A:$A,$A64,'Puudete sisestamine'!$D:$D)&gt;0,SUMIF('Puudete sisestamine'!$A:$A,$A64,'Puudete sisestamine'!$D:$D),"")</f>
      </c>
      <c r="I64" s="121">
        <f>IF(SUMIF('Puudete sisestamine'!$A:$A,$A64,'Puudete sisestamine'!$E:$E)&gt;0,SUMIF('Puudete sisestamine'!$A:$A,$A64,'Puudete sisestamine'!$E:$E),"")</f>
        <v>20</v>
      </c>
      <c r="J64" s="120" t="str">
        <f t="shared" si="1"/>
        <v>0:50</v>
      </c>
    </row>
    <row r="65" spans="1:10" s="123" customFormat="1" ht="14.25" customHeight="1">
      <c r="A65" s="120">
        <v>61</v>
      </c>
      <c r="B65" s="121" t="str">
        <f>VLOOKUP($A65,Startlist!$B:$H,2,FALSE)</f>
        <v>SU</v>
      </c>
      <c r="C65" s="122" t="str">
        <f>VLOOKUP($A65,Startlist!$B:$H,3,FALSE)</f>
        <v>Jürgen Jaago</v>
      </c>
      <c r="D65" s="122" t="str">
        <f>VLOOKUP($A65,Startlist!$B:$H,4,FALSE)</f>
        <v>Markus Udusalu</v>
      </c>
      <c r="E65" s="122" t="str">
        <f>VLOOKUP($A65,Startlist!$B:$H,7,FALSE)</f>
        <v>VAZ 2105</v>
      </c>
      <c r="F65" s="121">
        <f>IF(SUMIF('Puudete sisestamine'!$A:$A,$A65,'Puudete sisestamine'!$B:$B)&gt;0,SUMIF('Puudete sisestamine'!$A:$A,$A65,'Puudete sisestamine'!$B:$B),"")</f>
      </c>
      <c r="G65" s="121">
        <f>IF(SUMIF('Puudete sisestamine'!$A:$A,$A65,'Puudete sisestamine'!$C:$C)&gt;0,SUMIF('Puudete sisestamine'!$A:$A,$A65,'Puudete sisestamine'!$C:$C),"")</f>
      </c>
      <c r="H65" s="121">
        <f>IF(SUMIF('Puudete sisestamine'!$A:$A,$A65,'Puudete sisestamine'!$D:$D)&gt;0,SUMIF('Puudete sisestamine'!$A:$A,$A65,'Puudete sisestamine'!$D:$D),"")</f>
      </c>
      <c r="I65" s="121">
        <f>IF(SUMIF('Puudete sisestamine'!$A:$A,$A65,'Puudete sisestamine'!$E:$E)&gt;0,SUMIF('Puudete sisestamine'!$A:$A,$A65,'Puudete sisestamine'!$E:$E),"")</f>
      </c>
      <c r="J65" s="120">
        <f t="shared" si="1"/>
      </c>
    </row>
    <row r="66" spans="1:10" s="123" customFormat="1" ht="14.25" customHeight="1">
      <c r="A66" s="120">
        <v>62</v>
      </c>
      <c r="B66" s="121" t="str">
        <f>VLOOKUP($A66,Startlist!$B:$H,2,FALSE)</f>
        <v>SU</v>
      </c>
      <c r="C66" s="122" t="str">
        <f>VLOOKUP($A66,Startlist!$B:$H,3,FALSE)</f>
        <v>Egert Jakobi</v>
      </c>
      <c r="D66" s="122" t="str">
        <f>VLOOKUP($A66,Startlist!$B:$H,4,FALSE)</f>
        <v>Bruno Jakobi</v>
      </c>
      <c r="E66" s="122" t="str">
        <f>VLOOKUP($A66,Startlist!$B:$H,7,FALSE)</f>
        <v>VAZ 2105</v>
      </c>
      <c r="F66" s="121">
        <f>IF(SUMIF('Puudete sisestamine'!$A:$A,$A66,'Puudete sisestamine'!$B:$B)&gt;0,SUMIF('Puudete sisestamine'!$A:$A,$A66,'Puudete sisestamine'!$B:$B),"")</f>
      </c>
      <c r="G66" s="121">
        <f>IF(SUMIF('Puudete sisestamine'!$A:$A,$A66,'Puudete sisestamine'!$C:$C)&gt;0,SUMIF('Puudete sisestamine'!$A:$A,$A66,'Puudete sisestamine'!$C:$C),"")</f>
      </c>
      <c r="H66" s="121">
        <f>IF(SUMIF('Puudete sisestamine'!$A:$A,$A66,'Puudete sisestamine'!$D:$D)&gt;0,SUMIF('Puudete sisestamine'!$A:$A,$A66,'Puudete sisestamine'!$D:$D),"")</f>
      </c>
      <c r="I66" s="121">
        <f>IF(SUMIF('Puudete sisestamine'!$A:$A,$A66,'Puudete sisestamine'!$E:$E)&gt;0,SUMIF('Puudete sisestamine'!$A:$A,$A66,'Puudete sisestamine'!$E:$E),"")</f>
      </c>
      <c r="J66" s="120">
        <f t="shared" si="1"/>
      </c>
    </row>
    <row r="67" spans="1:10" s="123" customFormat="1" ht="14.25" customHeight="1">
      <c r="A67" s="120">
        <v>63</v>
      </c>
      <c r="B67" s="121" t="str">
        <f>VLOOKUP($A67,Startlist!$B:$H,2,FALSE)</f>
        <v>2WV</v>
      </c>
      <c r="C67" s="122" t="str">
        <f>VLOOKUP($A67,Startlist!$B:$H,3,FALSE)</f>
        <v>Raivo Poom</v>
      </c>
      <c r="D67" s="122" t="str">
        <f>VLOOKUP($A67,Startlist!$B:$H,4,FALSE)</f>
        <v>Mairo Ojaviir</v>
      </c>
      <c r="E67" s="122" t="str">
        <f>VLOOKUP($A67,Startlist!$B:$H,7,FALSE)</f>
        <v>Lada Samara</v>
      </c>
      <c r="F67" s="121"/>
      <c r="G67" s="121">
        <f>IF(SUMIF('Puudete sisestamine'!$A:$A,$A67,'Puudete sisestamine'!$C:$C)&gt;0,SUMIF('Puudete sisestamine'!$A:$A,$A67,'Puudete sisestamine'!$C:$C),"")</f>
      </c>
      <c r="H67" s="121">
        <f>IF(SUMIF('Puudete sisestamine'!$A:$A,$A67,'Puudete sisestamine'!$D:$D)&gt;0,SUMIF('Puudete sisestamine'!$A:$A,$A67,'Puudete sisestamine'!$D:$D),"")</f>
      </c>
      <c r="I67" s="121">
        <f>IF(SUMIF('Puudete sisestamine'!$A:$A,$A67,'Puudete sisestamine'!$E:$E)&gt;0,SUMIF('Puudete sisestamine'!$A:$A,$A67,'Puudete sisestamine'!$E:$E),"")</f>
      </c>
      <c r="J67" s="120"/>
    </row>
    <row r="68" spans="1:10" s="123" customFormat="1" ht="14.25" customHeight="1">
      <c r="A68" s="120">
        <v>64</v>
      </c>
      <c r="B68" s="121" t="str">
        <f>VLOOKUP($A68,Startlist!$B:$H,2,FALSE)</f>
        <v>2WV</v>
      </c>
      <c r="C68" s="122" t="str">
        <f>VLOOKUP($A68,Startlist!$B:$H,3,FALSE)</f>
        <v>Joosep Mäe</v>
      </c>
      <c r="D68" s="122" t="str">
        <f>VLOOKUP($A68,Startlist!$B:$H,4,FALSE)</f>
        <v>Mikk Volmsen</v>
      </c>
      <c r="E68" s="122" t="str">
        <f>VLOOKUP($A68,Startlist!$B:$H,7,FALSE)</f>
        <v>Audi A3</v>
      </c>
      <c r="F68" s="121">
        <f>IF(SUMIF('Puudete sisestamine'!$A:$A,$A68,'Puudete sisestamine'!$B:$B)&gt;0,SUMIF('Puudete sisestamine'!$A:$A,$A68,'Puudete sisestamine'!$B:$B),"")</f>
      </c>
      <c r="G68" s="121">
        <f>IF(SUMIF('Puudete sisestamine'!$A:$A,$A68,'Puudete sisestamine'!$C:$C)&gt;0,SUMIF('Puudete sisestamine'!$A:$A,$A68,'Puudete sisestamine'!$C:$C),"")</f>
      </c>
      <c r="H68" s="121">
        <f>IF(SUMIF('Puudete sisestamine'!$A:$A,$A68,'Puudete sisestamine'!$D:$D)&gt;0,SUMIF('Puudete sisestamine'!$A:$A,$A68,'Puudete sisestamine'!$D:$D),"")</f>
      </c>
      <c r="I68" s="121">
        <f>IF(SUMIF('Puudete sisestamine'!$A:$A,$A68,'Puudete sisestamine'!$E:$E)&gt;0,SUMIF('Puudete sisestamine'!$A:$A,$A68,'Puudete sisestamine'!$E:$E),"")</f>
      </c>
      <c r="J68" s="120">
        <f t="shared" si="1"/>
      </c>
    </row>
    <row r="69" spans="1:10" s="123" customFormat="1" ht="14.25" customHeight="1">
      <c r="A69" s="120">
        <v>65</v>
      </c>
      <c r="B69" s="121" t="str">
        <f>VLOOKUP($A69,Startlist!$B:$H,2,FALSE)</f>
        <v>4WD</v>
      </c>
      <c r="C69" s="122" t="str">
        <f>VLOOKUP($A69,Startlist!$B:$H,3,FALSE)</f>
        <v>Kaido Saul</v>
      </c>
      <c r="D69" s="122" t="str">
        <f>VLOOKUP($A69,Startlist!$B:$H,4,FALSE)</f>
        <v>Edy Murumägi</v>
      </c>
      <c r="E69" s="122" t="str">
        <f>VLOOKUP($A69,Startlist!$B:$H,7,FALSE)</f>
        <v>Subaru Impreza</v>
      </c>
      <c r="F69" s="121">
        <f>IF(SUMIF('Puudete sisestamine'!$A:$A,$A69,'Puudete sisestamine'!$B:$B)&gt;0,SUMIF('Puudete sisestamine'!$A:$A,$A69,'Puudete sisestamine'!$B:$B),"")</f>
      </c>
      <c r="G69" s="121">
        <f>IF(SUMIF('Puudete sisestamine'!$A:$A,$A69,'Puudete sisestamine'!$C:$C)&gt;0,SUMIF('Puudete sisestamine'!$A:$A,$A69,'Puudete sisestamine'!$C:$C),"")</f>
      </c>
      <c r="H69" s="121">
        <f>IF(SUMIF('Puudete sisestamine'!$A:$A,$A69,'Puudete sisestamine'!$D:$D)&gt;0,SUMIF('Puudete sisestamine'!$A:$A,$A69,'Puudete sisestamine'!$D:$D),"")</f>
      </c>
      <c r="I69" s="121">
        <f>IF(SUMIF('Puudete sisestamine'!$A:$A,$A69,'Puudete sisestamine'!$E:$E)&gt;0,SUMIF('Puudete sisestamine'!$A:$A,$A69,'Puudete sisestamine'!$E:$E),"")</f>
      </c>
      <c r="J69" s="120">
        <f t="shared" si="1"/>
      </c>
    </row>
    <row r="70" spans="1:10" s="123" customFormat="1" ht="14.25" customHeight="1">
      <c r="A70" s="120">
        <v>66</v>
      </c>
      <c r="B70" s="121" t="str">
        <f>VLOOKUP($A70,Startlist!$B:$H,2,FALSE)</f>
        <v>2WS</v>
      </c>
      <c r="C70" s="122" t="str">
        <f>VLOOKUP($A70,Startlist!$B:$H,3,FALSE)</f>
        <v>Kaspar Kark</v>
      </c>
      <c r="D70" s="122" t="str">
        <f>VLOOKUP($A70,Startlist!$B:$H,4,FALSE)</f>
        <v>Jörgen Loorents</v>
      </c>
      <c r="E70" s="122" t="str">
        <f>VLOOKUP($A70,Startlist!$B:$H,7,FALSE)</f>
        <v>BMW 325</v>
      </c>
      <c r="F70" s="121">
        <f>IF(SUMIF('Puudete sisestamine'!$A:$A,$A70,'Puudete sisestamine'!$B:$B)&gt;0,SUMIF('Puudete sisestamine'!$A:$A,$A70,'Puudete sisestamine'!$B:$B),"")</f>
      </c>
      <c r="G70" s="121">
        <f>IF(SUMIF('Puudete sisestamine'!$A:$A,$A70,'Puudete sisestamine'!$C:$C)&gt;0,SUMIF('Puudete sisestamine'!$A:$A,$A70,'Puudete sisestamine'!$C:$C),"")</f>
      </c>
      <c r="H70" s="121">
        <f>IF(SUMIF('Puudete sisestamine'!$A:$A,$A70,'Puudete sisestamine'!$D:$D)&gt;0,SUMIF('Puudete sisestamine'!$A:$A,$A70,'Puudete sisestamine'!$D:$D),"")</f>
      </c>
      <c r="I70" s="121">
        <f>IF(SUMIF('Puudete sisestamine'!$A:$A,$A70,'Puudete sisestamine'!$E:$E)&gt;0,SUMIF('Puudete sisestamine'!$A:$A,$A70,'Puudete sisestamine'!$E:$E),"")</f>
      </c>
      <c r="J70" s="120">
        <f t="shared" si="1"/>
      </c>
    </row>
    <row r="71" spans="1:10" s="123" customFormat="1" ht="14.25" customHeight="1">
      <c r="A71" s="120">
        <v>67</v>
      </c>
      <c r="B71" s="121" t="str">
        <f>VLOOKUP($A71,Startlist!$B:$H,2,FALSE)</f>
        <v>2WS</v>
      </c>
      <c r="C71" s="122" t="str">
        <f>VLOOKUP($A71,Startlist!$B:$H,3,FALSE)</f>
        <v>Indrek Tammel</v>
      </c>
      <c r="D71" s="122" t="str">
        <f>VLOOKUP($A71,Startlist!$B:$H,4,FALSE)</f>
        <v>Kairin Tammel</v>
      </c>
      <c r="E71" s="122" t="str">
        <f>VLOOKUP($A71,Startlist!$B:$H,7,FALSE)</f>
        <v>Ford Escort</v>
      </c>
      <c r="F71" s="121">
        <f>IF(SUMIF('Puudete sisestamine'!$A:$A,$A71,'Puudete sisestamine'!$B:$B)&gt;0,SUMIF('Puudete sisestamine'!$A:$A,$A71,'Puudete sisestamine'!$B:$B),"")</f>
      </c>
      <c r="G71" s="121">
        <f>IF(SUMIF('Puudete sisestamine'!$A:$A,$A71,'Puudete sisestamine'!$C:$C)&gt;0,SUMIF('Puudete sisestamine'!$A:$A,$A71,'Puudete sisestamine'!$C:$C),"")</f>
      </c>
      <c r="H71" s="121">
        <f>IF(SUMIF('Puudete sisestamine'!$A:$A,$A71,'Puudete sisestamine'!$D:$D)&gt;0,SUMIF('Puudete sisestamine'!$A:$A,$A71,'Puudete sisestamine'!$D:$D),"")</f>
      </c>
      <c r="I71" s="121">
        <f>IF(SUMIF('Puudete sisestamine'!$A:$A,$A71,'Puudete sisestamine'!$E:$E)&gt;0,SUMIF('Puudete sisestamine'!$A:$A,$A71,'Puudete sisestamine'!$E:$E),"")</f>
      </c>
      <c r="J71" s="120">
        <f t="shared" si="1"/>
      </c>
    </row>
    <row r="72" spans="1:10" s="123" customFormat="1" ht="14.25" customHeight="1">
      <c r="A72" s="120">
        <v>68</v>
      </c>
      <c r="B72" s="121" t="str">
        <f>VLOOKUP($A72,Startlist!$B:$H,2,FALSE)</f>
        <v>2WV</v>
      </c>
      <c r="C72" s="122" t="str">
        <f>VLOOKUP($A72,Startlist!$B:$H,3,FALSE)</f>
        <v>Marko Suuster</v>
      </c>
      <c r="D72" s="122" t="str">
        <f>VLOOKUP($A72,Startlist!$B:$H,4,FALSE)</f>
        <v>Allan Liister</v>
      </c>
      <c r="E72" s="122" t="str">
        <f>VLOOKUP($A72,Startlist!$B:$H,7,FALSE)</f>
        <v>Honda Civic</v>
      </c>
      <c r="F72" s="121">
        <f>IF(SUMIF('Puudete sisestamine'!$A:$A,$A72,'Puudete sisestamine'!$B:$B)&gt;0,SUMIF('Puudete sisestamine'!$A:$A,$A72,'Puudete sisestamine'!$B:$B),"")</f>
      </c>
      <c r="G72" s="121">
        <f>IF(SUMIF('Puudete sisestamine'!$A:$A,$A72,'Puudete sisestamine'!$C:$C)&gt;0,SUMIF('Puudete sisestamine'!$A:$A,$A72,'Puudete sisestamine'!$C:$C),"")</f>
      </c>
      <c r="H72" s="121">
        <f>IF(SUMIF('Puudete sisestamine'!$A:$A,$A72,'Puudete sisestamine'!$D:$D)&gt;0,SUMIF('Puudete sisestamine'!$A:$A,$A72,'Puudete sisestamine'!$D:$D),"")</f>
      </c>
      <c r="I72" s="121">
        <f>IF(SUMIF('Puudete sisestamine'!$A:$A,$A72,'Puudete sisestamine'!$E:$E)&gt;0,SUMIF('Puudete sisestamine'!$A:$A,$A72,'Puudete sisestamine'!$E:$E),"")</f>
      </c>
      <c r="J72" s="120">
        <f t="shared" si="1"/>
      </c>
    </row>
    <row r="73" spans="1:10" s="123" customFormat="1" ht="14.25" customHeight="1">
      <c r="A73" s="120">
        <v>69</v>
      </c>
      <c r="B73" s="121" t="str">
        <f>VLOOKUP($A73,Startlist!$B:$H,2,FALSE)</f>
        <v>MLL</v>
      </c>
      <c r="C73" s="122" t="str">
        <f>VLOOKUP($A73,Startlist!$B:$H,3,FALSE)</f>
        <v>Martin Seljamäe</v>
      </c>
      <c r="D73" s="122" t="str">
        <f>VLOOKUP($A73,Startlist!$B:$H,4,FALSE)</f>
        <v>Indrek Mäestu</v>
      </c>
      <c r="E73" s="122" t="str">
        <f>VLOOKUP($A73,Startlist!$B:$H,7,FALSE)</f>
        <v>VAZ 2107</v>
      </c>
      <c r="F73" s="121">
        <f>IF(SUMIF('Puudete sisestamine'!$A:$A,$A73,'Puudete sisestamine'!$B:$B)&gt;0,SUMIF('Puudete sisestamine'!$A:$A,$A73,'Puudete sisestamine'!$B:$B),"")</f>
      </c>
      <c r="G73" s="121">
        <f>IF(SUMIF('Puudete sisestamine'!$A:$A,$A73,'Puudete sisestamine'!$C:$C)&gt;0,SUMIF('Puudete sisestamine'!$A:$A,$A73,'Puudete sisestamine'!$C:$C),"")</f>
      </c>
      <c r="H73" s="121">
        <f>IF(SUMIF('Puudete sisestamine'!$A:$A,$A73,'Puudete sisestamine'!$D:$D)&gt;0,SUMIF('Puudete sisestamine'!$A:$A,$A73,'Puudete sisestamine'!$D:$D),"")</f>
      </c>
      <c r="I73" s="121">
        <f>IF(SUMIF('Puudete sisestamine'!$A:$A,$A73,'Puudete sisestamine'!$E:$E)&gt;0,SUMIF('Puudete sisestamine'!$A:$A,$A73,'Puudete sisestamine'!$E:$E),"")</f>
      </c>
      <c r="J73" s="120">
        <f t="shared" si="1"/>
      </c>
    </row>
    <row r="74" spans="1:10" s="123" customFormat="1" ht="14.25" customHeight="1">
      <c r="A74" s="120">
        <v>70</v>
      </c>
      <c r="B74" s="121" t="str">
        <f>VLOOKUP($A74,Startlist!$B:$H,2,FALSE)</f>
        <v>2WN</v>
      </c>
      <c r="C74" s="122" t="str">
        <f>VLOOKUP($A74,Startlist!$B:$H,3,FALSE)</f>
        <v>Aira Lepp</v>
      </c>
      <c r="D74" s="122" t="str">
        <f>VLOOKUP($A74,Startlist!$B:$H,4,FALSE)</f>
        <v>Ain Lepp</v>
      </c>
      <c r="E74" s="122" t="str">
        <f>VLOOKUP($A74,Startlist!$B:$H,7,FALSE)</f>
        <v>Nissan Sunny</v>
      </c>
      <c r="F74" s="121">
        <f>IF(SUMIF('Puudete sisestamine'!$A:$A,$A74,'Puudete sisestamine'!$B:$B)&gt;0,SUMIF('Puudete sisestamine'!$A:$A,$A74,'Puudete sisestamine'!$B:$B),"")</f>
        <v>10</v>
      </c>
      <c r="G74" s="121">
        <f>IF(SUMIF('Puudete sisestamine'!$A:$A,$A74,'Puudete sisestamine'!$C:$C)&gt;0,SUMIF('Puudete sisestamine'!$A:$A,$A74,'Puudete sisestamine'!$C:$C),"")</f>
      </c>
      <c r="H74" s="121">
        <f>IF(SUMIF('Puudete sisestamine'!$A:$A,$A74,'Puudete sisestamine'!$D:$D)&gt;0,SUMIF('Puudete sisestamine'!$A:$A,$A74,'Puudete sisestamine'!$D:$D),"")</f>
      </c>
      <c r="I74" s="121">
        <f>IF(SUMIF('Puudete sisestamine'!$A:$A,$A74,'Puudete sisestamine'!$E:$E)&gt;0,SUMIF('Puudete sisestamine'!$A:$A,$A74,'Puudete sisestamine'!$E:$E),"")</f>
      </c>
      <c r="J74" s="120" t="str">
        <f t="shared" si="1"/>
        <v>0:10</v>
      </c>
    </row>
    <row r="75" spans="1:10" s="123" customFormat="1" ht="14.25" customHeight="1">
      <c r="A75" s="120">
        <v>71</v>
      </c>
      <c r="B75" s="121" t="str">
        <f>VLOOKUP($A75,Startlist!$B:$H,2,FALSE)</f>
        <v>MLL</v>
      </c>
      <c r="C75" s="122" t="str">
        <f>VLOOKUP($A75,Startlist!$B:$H,3,FALSE)</f>
        <v>Heigo Tinno</v>
      </c>
      <c r="D75" s="122" t="str">
        <f>VLOOKUP($A75,Startlist!$B:$H,4,FALSE)</f>
        <v>Veiko Vilu</v>
      </c>
      <c r="E75" s="122" t="str">
        <f>VLOOKUP($A75,Startlist!$B:$H,7,FALSE)</f>
        <v>AZLK 412</v>
      </c>
      <c r="F75" s="121">
        <f>IF(SUMIF('Puudete sisestamine'!$A:$A,$A75,'Puudete sisestamine'!$B:$B)&gt;0,SUMIF('Puudete sisestamine'!$A:$A,$A75,'Puudete sisestamine'!$B:$B),"")</f>
      </c>
      <c r="G75" s="121">
        <f>IF(SUMIF('Puudete sisestamine'!$A:$A,$A75,'Puudete sisestamine'!$C:$C)&gt;0,SUMIF('Puudete sisestamine'!$A:$A,$A75,'Puudete sisestamine'!$C:$C),"")</f>
      </c>
      <c r="H75" s="121">
        <f>IF(SUMIF('Puudete sisestamine'!$A:$A,$A75,'Puudete sisestamine'!$D:$D)&gt;0,SUMIF('Puudete sisestamine'!$A:$A,$A75,'Puudete sisestamine'!$D:$D),"")</f>
      </c>
      <c r="I75" s="121">
        <f>IF(SUMIF('Puudete sisestamine'!$A:$A,$A75,'Puudete sisestamine'!$E:$E)&gt;0,SUMIF('Puudete sisestamine'!$A:$A,$A75,'Puudete sisestamine'!$E:$E),"")</f>
      </c>
      <c r="J75" s="120">
        <f t="shared" si="1"/>
      </c>
    </row>
    <row r="76" spans="1:10" s="123" customFormat="1" ht="14.25" customHeight="1">
      <c r="A76" s="120">
        <v>72</v>
      </c>
      <c r="B76" s="121" t="str">
        <f>VLOOKUP($A76,Startlist!$B:$H,2,FALSE)</f>
        <v>2WN</v>
      </c>
      <c r="C76" s="122" t="str">
        <f>VLOOKUP($A76,Startlist!$B:$H,3,FALSE)</f>
        <v>Kati Noukas</v>
      </c>
      <c r="D76" s="122" t="str">
        <f>VLOOKUP($A76,Startlist!$B:$H,4,FALSE)</f>
        <v>Aimar Sing</v>
      </c>
      <c r="E76" s="122" t="str">
        <f>VLOOKUP($A76,Startlist!$B:$H,7,FALSE)</f>
        <v>Honda Civic Type R</v>
      </c>
      <c r="F76" s="121">
        <f>IF(SUMIF('Puudete sisestamine'!$A:$A,$A76,'Puudete sisestamine'!$B:$B)&gt;0,SUMIF('Puudete sisestamine'!$A:$A,$A76,'Puudete sisestamine'!$B:$B),"")</f>
      </c>
      <c r="G76" s="121">
        <f>IF(SUMIF('Puudete sisestamine'!$A:$A,$A76,'Puudete sisestamine'!$C:$C)&gt;0,SUMIF('Puudete sisestamine'!$A:$A,$A76,'Puudete sisestamine'!$C:$C),"")</f>
      </c>
      <c r="H76" s="121">
        <f>IF(SUMIF('Puudete sisestamine'!$A:$A,$A76,'Puudete sisestamine'!$D:$D)&gt;0,SUMIF('Puudete sisestamine'!$A:$A,$A76,'Puudete sisestamine'!$D:$D),"")</f>
      </c>
      <c r="I76" s="121">
        <f>IF(SUMIF('Puudete sisestamine'!$A:$A,$A76,'Puudete sisestamine'!$E:$E)&gt;0,SUMIF('Puudete sisestamine'!$A:$A,$A76,'Puudete sisestamine'!$E:$E),"")</f>
      </c>
      <c r="J76" s="120">
        <f t="shared" si="1"/>
      </c>
    </row>
    <row r="77" spans="1:10" s="123" customFormat="1" ht="14.25" customHeight="1">
      <c r="A77" s="120">
        <v>73</v>
      </c>
      <c r="B77" s="121" t="str">
        <f>VLOOKUP($A77,Startlist!$B:$H,2,FALSE)</f>
        <v>2WS</v>
      </c>
      <c r="C77" s="122" t="str">
        <f>VLOOKUP($A77,Startlist!$B:$H,3,FALSE)</f>
        <v>Allar Eichfuss</v>
      </c>
      <c r="D77" s="122" t="str">
        <f>VLOOKUP($A77,Startlist!$B:$H,4,FALSE)</f>
        <v>Jaagup Otsa</v>
      </c>
      <c r="E77" s="122" t="str">
        <f>VLOOKUP($A77,Startlist!$B:$H,7,FALSE)</f>
        <v>Volvo 940</v>
      </c>
      <c r="F77" s="121">
        <f>IF(SUMIF('Puudete sisestamine'!$A:$A,$A77,'Puudete sisestamine'!$B:$B)&gt;0,SUMIF('Puudete sisestamine'!$A:$A,$A77,'Puudete sisestamine'!$B:$B),"")</f>
        <v>10</v>
      </c>
      <c r="G77" s="121">
        <f>IF(SUMIF('Puudete sisestamine'!$A:$A,$A77,'Puudete sisestamine'!$C:$C)&gt;0,SUMIF('Puudete sisestamine'!$A:$A,$A77,'Puudete sisestamine'!$C:$C),"")</f>
      </c>
      <c r="H77" s="121">
        <f>IF(SUMIF('Puudete sisestamine'!$A:$A,$A77,'Puudete sisestamine'!$D:$D)&gt;0,SUMIF('Puudete sisestamine'!$A:$A,$A77,'Puudete sisestamine'!$D:$D),"")</f>
      </c>
      <c r="I77" s="121">
        <f>IF(SUMIF('Puudete sisestamine'!$A:$A,$A77,'Puudete sisestamine'!$E:$E)&gt;0,SUMIF('Puudete sisestamine'!$A:$A,$A77,'Puudete sisestamine'!$E:$E),"")</f>
      </c>
      <c r="J77" s="120" t="str">
        <f t="shared" si="1"/>
        <v>0:10</v>
      </c>
    </row>
    <row r="78" spans="1:10" s="123" customFormat="1" ht="14.25" customHeight="1">
      <c r="A78" s="120">
        <v>74</v>
      </c>
      <c r="B78" s="121" t="str">
        <f>VLOOKUP($A78,Startlist!$B:$H,2,FALSE)</f>
        <v>2WN</v>
      </c>
      <c r="C78" s="122" t="str">
        <f>VLOOKUP($A78,Startlist!$B:$H,3,FALSE)</f>
        <v>Aneta Lepp</v>
      </c>
      <c r="D78" s="122" t="str">
        <f>VLOOKUP($A78,Startlist!$B:$H,4,FALSE)</f>
        <v>Neeme Koppel</v>
      </c>
      <c r="E78" s="122" t="str">
        <f>VLOOKUP($A78,Startlist!$B:$H,7,FALSE)</f>
        <v>Nissan Sunny</v>
      </c>
      <c r="F78" s="121">
        <f>IF(SUMIF('Puudete sisestamine'!$A:$A,$A78,'Puudete sisestamine'!$B:$B)&gt;0,SUMIF('Puudete sisestamine'!$A:$A,$A78,'Puudete sisestamine'!$B:$B),"")</f>
      </c>
      <c r="G78" s="121">
        <f>IF(SUMIF('Puudete sisestamine'!$A:$A,$A78,'Puudete sisestamine'!$C:$C)&gt;0,SUMIF('Puudete sisestamine'!$A:$A,$A78,'Puudete sisestamine'!$C:$C),"")</f>
      </c>
      <c r="H78" s="121">
        <f>IF(SUMIF('Puudete sisestamine'!$A:$A,$A78,'Puudete sisestamine'!$D:$D)&gt;0,SUMIF('Puudete sisestamine'!$A:$A,$A78,'Puudete sisestamine'!$D:$D),"")</f>
      </c>
      <c r="I78" s="121">
        <f>IF(SUMIF('Puudete sisestamine'!$A:$A,$A78,'Puudete sisestamine'!$E:$E)&gt;0,SUMIF('Puudete sisestamine'!$A:$A,$A78,'Puudete sisestamine'!$E:$E),"")</f>
      </c>
      <c r="J78" s="120">
        <f t="shared" si="1"/>
      </c>
    </row>
    <row r="79" spans="1:10" s="123" customFormat="1" ht="14.25" customHeight="1">
      <c r="A79" s="120">
        <v>75</v>
      </c>
      <c r="B79" s="121" t="str">
        <f>VLOOKUP($A79,Startlist!$B:$H,2,FALSE)</f>
        <v>2WS</v>
      </c>
      <c r="C79" s="122" t="str">
        <f>VLOOKUP($A79,Startlist!$B:$H,3,FALSE)</f>
        <v>Mirek Matikainen</v>
      </c>
      <c r="D79" s="122" t="str">
        <f>VLOOKUP($A79,Startlist!$B:$H,4,FALSE)</f>
        <v>Elton Gutmann</v>
      </c>
      <c r="E79" s="122" t="str">
        <f>VLOOKUP($A79,Startlist!$B:$H,7,FALSE)</f>
        <v>Honda Civic</v>
      </c>
      <c r="F79" s="121">
        <f>IF(SUMIF('Puudete sisestamine'!$A:$A,$A79,'Puudete sisestamine'!$B:$B)&gt;0,SUMIF('Puudete sisestamine'!$A:$A,$A79,'Puudete sisestamine'!$B:$B),"")</f>
      </c>
      <c r="G79" s="121">
        <f>IF(SUMIF('Puudete sisestamine'!$A:$A,$A79,'Puudete sisestamine'!$C:$C)&gt;0,SUMIF('Puudete sisestamine'!$A:$A,$A79,'Puudete sisestamine'!$C:$C),"")</f>
      </c>
      <c r="H79" s="121">
        <f>IF(SUMIF('Puudete sisestamine'!$A:$A,$A79,'Puudete sisestamine'!$D:$D)&gt;0,SUMIF('Puudete sisestamine'!$A:$A,$A79,'Puudete sisestamine'!$D:$D),"")</f>
      </c>
      <c r="I79" s="121">
        <f>IF(SUMIF('Puudete sisestamine'!$A:$A,$A79,'Puudete sisestamine'!$E:$E)&gt;0,SUMIF('Puudete sisestamine'!$A:$A,$A79,'Puudete sisestamine'!$E:$E),"")</f>
      </c>
      <c r="J79" s="120">
        <f t="shared" si="1"/>
      </c>
    </row>
    <row r="80" spans="1:10" s="123" customFormat="1" ht="14.25" customHeight="1">
      <c r="A80" s="120">
        <v>76</v>
      </c>
      <c r="B80" s="121" t="str">
        <f>VLOOKUP($A80,Startlist!$B:$H,2,FALSE)</f>
        <v>2WN</v>
      </c>
      <c r="C80" s="122" t="str">
        <f>VLOOKUP($A80,Startlist!$B:$H,3,FALSE)</f>
        <v>Annika Vänt</v>
      </c>
      <c r="D80" s="122" t="str">
        <f>VLOOKUP($A80,Startlist!$B:$H,4,FALSE)</f>
        <v>Argo Sepp</v>
      </c>
      <c r="E80" s="122" t="str">
        <f>VLOOKUP($A80,Startlist!$B:$H,7,FALSE)</f>
        <v>Ford Fiesta ST</v>
      </c>
      <c r="F80" s="121">
        <f>IF(SUMIF('Puudete sisestamine'!$A:$A,$A80,'Puudete sisestamine'!$B:$B)&gt;0,SUMIF('Puudete sisestamine'!$A:$A,$A80,'Puudete sisestamine'!$B:$B),"")</f>
        <v>10</v>
      </c>
      <c r="G80" s="121">
        <f>IF(SUMIF('Puudete sisestamine'!$A:$A,$A80,'Puudete sisestamine'!$C:$C)&gt;0,SUMIF('Puudete sisestamine'!$A:$A,$A80,'Puudete sisestamine'!$C:$C),"")</f>
      </c>
      <c r="H80" s="121">
        <f>IF(SUMIF('Puudete sisestamine'!$A:$A,$A80,'Puudete sisestamine'!$D:$D)&gt;0,SUMIF('Puudete sisestamine'!$A:$A,$A80,'Puudete sisestamine'!$D:$D),"")</f>
      </c>
      <c r="I80" s="121">
        <f>IF(SUMIF('Puudete sisestamine'!$A:$A,$A80,'Puudete sisestamine'!$E:$E)&gt;0,SUMIF('Puudete sisestamine'!$A:$A,$A80,'Puudete sisestamine'!$E:$E),"")</f>
      </c>
      <c r="J80" s="120" t="str">
        <f t="shared" si="1"/>
        <v>0:10</v>
      </c>
    </row>
    <row r="81" spans="1:10" s="123" customFormat="1" ht="14.25" customHeight="1">
      <c r="A81" s="120">
        <v>77</v>
      </c>
      <c r="B81" s="121" t="str">
        <f>VLOOKUP($A81,Startlist!$B:$H,2,FALSE)</f>
        <v>2WV</v>
      </c>
      <c r="C81" s="122" t="str">
        <f>VLOOKUP($A81,Startlist!$B:$H,3,FALSE)</f>
        <v>Reigo Roosimets</v>
      </c>
      <c r="D81" s="122" t="str">
        <f>VLOOKUP($A81,Startlist!$B:$H,4,FALSE)</f>
        <v>Egerd Enok</v>
      </c>
      <c r="E81" s="122" t="str">
        <f>VLOOKUP($A81,Startlist!$B:$H,7,FALSE)</f>
        <v>Mitsubishi Colt</v>
      </c>
      <c r="F81" s="121">
        <f>IF(SUMIF('Puudete sisestamine'!$A:$A,$A81,'Puudete sisestamine'!$B:$B)&gt;0,SUMIF('Puudete sisestamine'!$A:$A,$A81,'Puudete sisestamine'!$B:$B),"")</f>
        <v>20</v>
      </c>
      <c r="G81" s="121">
        <f>IF(SUMIF('Puudete sisestamine'!$A:$A,$A81,'Puudete sisestamine'!$C:$C)&gt;0,SUMIF('Puudete sisestamine'!$A:$A,$A81,'Puudete sisestamine'!$C:$C),"")</f>
      </c>
      <c r="H81" s="121">
        <f>IF(SUMIF('Puudete sisestamine'!$A:$A,$A81,'Puudete sisestamine'!$D:$D)&gt;0,SUMIF('Puudete sisestamine'!$A:$A,$A81,'Puudete sisestamine'!$D:$D),"")</f>
      </c>
      <c r="I81" s="121">
        <f>IF(SUMIF('Puudete sisestamine'!$A:$A,$A81,'Puudete sisestamine'!$E:$E)&gt;0,SUMIF('Puudete sisestamine'!$A:$A,$A81,'Puudete sisestamine'!$E:$E),"")</f>
      </c>
      <c r="J81" s="120" t="str">
        <f t="shared" si="1"/>
        <v>0:20</v>
      </c>
    </row>
    <row r="82" spans="1:10" s="123" customFormat="1" ht="14.25" customHeight="1">
      <c r="A82" s="120">
        <v>78</v>
      </c>
      <c r="B82" s="121" t="str">
        <f>VLOOKUP($A82,Startlist!$B:$H,2,FALSE)</f>
        <v>2WS</v>
      </c>
      <c r="C82" s="122" t="str">
        <f>VLOOKUP($A82,Startlist!$B:$H,3,FALSE)</f>
        <v>Janno Johanson</v>
      </c>
      <c r="D82" s="122" t="str">
        <f>VLOOKUP($A82,Startlist!$B:$H,4,FALSE)</f>
        <v>Markus Tammoja</v>
      </c>
      <c r="E82" s="122" t="str">
        <f>VLOOKUP($A82,Startlist!$B:$H,7,FALSE)</f>
        <v>BMW 325I</v>
      </c>
      <c r="F82" s="121">
        <f>IF(SUMIF('Puudete sisestamine'!$A:$A,$A82,'Puudete sisestamine'!$B:$B)&gt;0,SUMIF('Puudete sisestamine'!$A:$A,$A82,'Puudete sisestamine'!$B:$B),"")</f>
      </c>
      <c r="G82" s="121">
        <f>IF(SUMIF('Puudete sisestamine'!$A:$A,$A82,'Puudete sisestamine'!$C:$C)&gt;0,SUMIF('Puudete sisestamine'!$A:$A,$A82,'Puudete sisestamine'!$C:$C),"")</f>
      </c>
      <c r="H82" s="121">
        <f>IF(SUMIF('Puudete sisestamine'!$A:$A,$A82,'Puudete sisestamine'!$D:$D)&gt;0,SUMIF('Puudete sisestamine'!$A:$A,$A82,'Puudete sisestamine'!$D:$D),"")</f>
      </c>
      <c r="I82" s="121">
        <f>IF(SUMIF('Puudete sisestamine'!$A:$A,$A82,'Puudete sisestamine'!$E:$E)&gt;0,SUMIF('Puudete sisestamine'!$A:$A,$A82,'Puudete sisestamine'!$E:$E),"")</f>
      </c>
      <c r="J82" s="120">
        <f t="shared" si="1"/>
      </c>
    </row>
    <row r="83" spans="1:10" s="123" customFormat="1" ht="14.25" customHeight="1">
      <c r="A83" s="120">
        <v>79</v>
      </c>
      <c r="B83" s="121" t="str">
        <f>VLOOKUP($A83,Startlist!$B:$H,2,FALSE)</f>
        <v>2WS</v>
      </c>
      <c r="C83" s="122" t="str">
        <f>VLOOKUP($A83,Startlist!$B:$H,3,FALSE)</f>
        <v>Alari Lunts</v>
      </c>
      <c r="D83" s="122" t="str">
        <f>VLOOKUP($A83,Startlist!$B:$H,4,FALSE)</f>
        <v>Kaur Teder</v>
      </c>
      <c r="E83" s="122" t="str">
        <f>VLOOKUP($A83,Startlist!$B:$H,7,FALSE)</f>
        <v>BMW 323</v>
      </c>
      <c r="F83" s="121">
        <f>IF(SUMIF('Puudete sisestamine'!$A:$A,$A83,'Puudete sisestamine'!$B:$B)&gt;0,SUMIF('Puudete sisestamine'!$A:$A,$A83,'Puudete sisestamine'!$B:$B),"")</f>
      </c>
      <c r="G83" s="121">
        <f>IF(SUMIF('Puudete sisestamine'!$A:$A,$A83,'Puudete sisestamine'!$C:$C)&gt;0,SUMIF('Puudete sisestamine'!$A:$A,$A83,'Puudete sisestamine'!$C:$C),"")</f>
      </c>
      <c r="H83" s="121">
        <f>IF(SUMIF('Puudete sisestamine'!$A:$A,$A83,'Puudete sisestamine'!$D:$D)&gt;0,SUMIF('Puudete sisestamine'!$A:$A,$A83,'Puudete sisestamine'!$D:$D),"")</f>
      </c>
      <c r="I83" s="121">
        <f>IF(SUMIF('Puudete sisestamine'!$A:$A,$A83,'Puudete sisestamine'!$E:$E)&gt;0,SUMIF('Puudete sisestamine'!$A:$A,$A83,'Puudete sisestamine'!$E:$E),"")</f>
      </c>
      <c r="J83" s="120">
        <f t="shared" si="1"/>
      </c>
    </row>
    <row r="84" spans="1:10" s="123" customFormat="1" ht="14.25" customHeight="1">
      <c r="A84" s="120">
        <v>80</v>
      </c>
      <c r="B84" s="121" t="str">
        <f>VLOOKUP($A84,Startlist!$B:$H,2,FALSE)</f>
        <v>MLL</v>
      </c>
      <c r="C84" s="122" t="str">
        <f>VLOOKUP($A84,Startlist!$B:$H,3,FALSE)</f>
        <v>Asko Meos</v>
      </c>
      <c r="D84" s="122" t="str">
        <f>VLOOKUP($A84,Startlist!$B:$H,4,FALSE)</f>
        <v>Verko Nomme</v>
      </c>
      <c r="E84" s="122" t="str">
        <f>VLOOKUP($A84,Startlist!$B:$H,7,FALSE)</f>
        <v>VAZ 2107</v>
      </c>
      <c r="F84" s="121">
        <f>IF(SUMIF('Puudete sisestamine'!$A:$A,$A84,'Puudete sisestamine'!$B:$B)&gt;0,SUMIF('Puudete sisestamine'!$A:$A,$A84,'Puudete sisestamine'!$B:$B),"")</f>
      </c>
      <c r="G84" s="121">
        <f>IF(SUMIF('Puudete sisestamine'!$A:$A,$A84,'Puudete sisestamine'!$C:$C)&gt;0,SUMIF('Puudete sisestamine'!$A:$A,$A84,'Puudete sisestamine'!$C:$C),"")</f>
      </c>
      <c r="H84" s="121">
        <f>IF(SUMIF('Puudete sisestamine'!$A:$A,$A84,'Puudete sisestamine'!$D:$D)&gt;0,SUMIF('Puudete sisestamine'!$A:$A,$A84,'Puudete sisestamine'!$D:$D),"")</f>
      </c>
      <c r="I84" s="121">
        <f>IF(SUMIF('Puudete sisestamine'!$A:$A,$A84,'Puudete sisestamine'!$E:$E)&gt;0,SUMIF('Puudete sisestamine'!$A:$A,$A84,'Puudete sisestamine'!$E:$E),"")</f>
      </c>
      <c r="J84" s="120">
        <f t="shared" si="1"/>
      </c>
    </row>
    <row r="85" spans="1:10" s="123" customFormat="1" ht="14.25" customHeight="1">
      <c r="A85" s="120">
        <v>81</v>
      </c>
      <c r="B85" s="121" t="str">
        <f>VLOOKUP($A85,Startlist!$B:$H,2,FALSE)</f>
        <v>SU</v>
      </c>
      <c r="C85" s="122" t="str">
        <f>VLOOKUP($A85,Startlist!$B:$H,3,FALSE)</f>
        <v>Ats Nolvak</v>
      </c>
      <c r="D85" s="122" t="str">
        <f>VLOOKUP($A85,Startlist!$B:$H,4,FALSE)</f>
        <v>Kadri Vahur</v>
      </c>
      <c r="E85" s="122" t="str">
        <f>VLOOKUP($A85,Startlist!$B:$H,7,FALSE)</f>
        <v>VAZ 21063</v>
      </c>
      <c r="F85" s="121">
        <f>IF(SUMIF('Puudete sisestamine'!$A:$A,$A85,'Puudete sisestamine'!$B:$B)&gt;0,SUMIF('Puudete sisestamine'!$A:$A,$A85,'Puudete sisestamine'!$B:$B),"")</f>
      </c>
      <c r="G85" s="121">
        <f>IF(SUMIF('Puudete sisestamine'!$A:$A,$A85,'Puudete sisestamine'!$C:$C)&gt;0,SUMIF('Puudete sisestamine'!$A:$A,$A85,'Puudete sisestamine'!$C:$C),"")</f>
      </c>
      <c r="H85" s="121">
        <f>IF(SUMIF('Puudete sisestamine'!$A:$A,$A85,'Puudete sisestamine'!$D:$D)&gt;0,SUMIF('Puudete sisestamine'!$A:$A,$A85,'Puudete sisestamine'!$D:$D),"")</f>
      </c>
      <c r="I85" s="121">
        <f>IF(SUMIF('Puudete sisestamine'!$A:$A,$A85,'Puudete sisestamine'!$E:$E)&gt;0,SUMIF('Puudete sisestamine'!$A:$A,$A85,'Puudete sisestamine'!$E:$E),"")</f>
        <v>10</v>
      </c>
      <c r="J85" s="120" t="str">
        <f t="shared" si="1"/>
        <v>0:10</v>
      </c>
    </row>
    <row r="86" spans="1:10" s="123" customFormat="1" ht="14.25" customHeight="1">
      <c r="A86" s="120">
        <v>82</v>
      </c>
      <c r="B86" s="121" t="str">
        <f>VLOOKUP($A86,Startlist!$B:$H,2,FALSE)</f>
        <v>2WS</v>
      </c>
      <c r="C86" s="122" t="str">
        <f>VLOOKUP($A86,Startlist!$B:$H,3,FALSE)</f>
        <v>Olavi Paju</v>
      </c>
      <c r="D86" s="122" t="str">
        <f>VLOOKUP($A86,Startlist!$B:$H,4,FALSE)</f>
        <v>Gert Udumäe</v>
      </c>
      <c r="E86" s="122" t="str">
        <f>VLOOKUP($A86,Startlist!$B:$H,7,FALSE)</f>
        <v>BMW 320</v>
      </c>
      <c r="F86" s="121">
        <f>IF(SUMIF('Puudete sisestamine'!$A:$A,$A86,'Puudete sisestamine'!$B:$B)&gt;0,SUMIF('Puudete sisestamine'!$A:$A,$A86,'Puudete sisestamine'!$B:$B),"")</f>
        <v>10</v>
      </c>
      <c r="G86" s="121">
        <f>IF(SUMIF('Puudete sisestamine'!$A:$A,$A86,'Puudete sisestamine'!$C:$C)&gt;0,SUMIF('Puudete sisestamine'!$A:$A,$A86,'Puudete sisestamine'!$C:$C),"")</f>
        <v>10</v>
      </c>
      <c r="H86" s="121">
        <f>IF(SUMIF('Puudete sisestamine'!$A:$A,$A86,'Puudete sisestamine'!$D:$D)&gt;0,SUMIF('Puudete sisestamine'!$A:$A,$A86,'Puudete sisestamine'!$D:$D),"")</f>
      </c>
      <c r="I86" s="121">
        <f>IF(SUMIF('Puudete sisestamine'!$A:$A,$A86,'Puudete sisestamine'!$E:$E)&gt;0,SUMIF('Puudete sisestamine'!$A:$A,$A86,'Puudete sisestamine'!$E:$E),"")</f>
      </c>
      <c r="J86" s="120" t="str">
        <f t="shared" si="1"/>
        <v>0:20</v>
      </c>
    </row>
    <row r="87" spans="1:10" s="123" customFormat="1" ht="14.25" customHeight="1">
      <c r="A87" s="120">
        <v>83</v>
      </c>
      <c r="B87" s="121" t="str">
        <f>VLOOKUP($A87,Startlist!$B:$H,2,FALSE)</f>
        <v>2WS</v>
      </c>
      <c r="C87" s="122" t="str">
        <f>VLOOKUP($A87,Startlist!$B:$H,3,FALSE)</f>
        <v>Toomas Tonsau</v>
      </c>
      <c r="D87" s="122" t="str">
        <f>VLOOKUP($A87,Startlist!$B:$H,4,FALSE)</f>
        <v>Margus Sillaste</v>
      </c>
      <c r="E87" s="122" t="str">
        <f>VLOOKUP($A87,Startlist!$B:$H,7,FALSE)</f>
        <v>BMW 323</v>
      </c>
      <c r="F87" s="121">
        <f>IF(SUMIF('Puudete sisestamine'!$A:$A,$A87,'Puudete sisestamine'!$B:$B)&gt;0,SUMIF('Puudete sisestamine'!$A:$A,$A87,'Puudete sisestamine'!$B:$B),"")</f>
      </c>
      <c r="G87" s="121">
        <f>IF(SUMIF('Puudete sisestamine'!$A:$A,$A87,'Puudete sisestamine'!$C:$C)&gt;0,SUMIF('Puudete sisestamine'!$A:$A,$A87,'Puudete sisestamine'!$C:$C),"")</f>
      </c>
      <c r="H87" s="121">
        <f>IF(SUMIF('Puudete sisestamine'!$A:$A,$A87,'Puudete sisestamine'!$D:$D)&gt;0,SUMIF('Puudete sisestamine'!$A:$A,$A87,'Puudete sisestamine'!$D:$D),"")</f>
      </c>
      <c r="I87" s="121">
        <f>IF(SUMIF('Puudete sisestamine'!$A:$A,$A87,'Puudete sisestamine'!$E:$E)&gt;0,SUMIF('Puudete sisestamine'!$A:$A,$A87,'Puudete sisestamine'!$E:$E),"")</f>
      </c>
      <c r="J87" s="120">
        <f t="shared" si="1"/>
      </c>
    </row>
    <row r="88" spans="1:10" s="123" customFormat="1" ht="14.25" customHeight="1">
      <c r="A88" s="120">
        <v>84</v>
      </c>
      <c r="B88" s="121" t="str">
        <f>VLOOKUP($A88,Startlist!$B:$H,2,FALSE)</f>
        <v>SU</v>
      </c>
      <c r="C88" s="122" t="str">
        <f>VLOOKUP($A88,Startlist!$B:$H,3,FALSE)</f>
        <v>Ruslan Pleshanov</v>
      </c>
      <c r="D88" s="122" t="str">
        <f>VLOOKUP($A88,Startlist!$B:$H,4,FALSE)</f>
        <v>Darja Shirokova</v>
      </c>
      <c r="E88" s="122" t="str">
        <f>VLOOKUP($A88,Startlist!$B:$H,7,FALSE)</f>
        <v>AZLK294/2018</v>
      </c>
      <c r="F88" s="121">
        <f>IF(SUMIF('Puudete sisestamine'!$A:$A,$A88,'Puudete sisestamine'!$B:$B)&gt;0,SUMIF('Puudete sisestamine'!$A:$A,$A88,'Puudete sisestamine'!$B:$B),"")</f>
      </c>
      <c r="G88" s="121">
        <f>IF(SUMIF('Puudete sisestamine'!$A:$A,$A88,'Puudete sisestamine'!$C:$C)&gt;0,SUMIF('Puudete sisestamine'!$A:$A,$A88,'Puudete sisestamine'!$C:$C),"")</f>
      </c>
      <c r="H88" s="121">
        <f>IF(SUMIF('Puudete sisestamine'!$A:$A,$A88,'Puudete sisestamine'!$D:$D)&gt;0,SUMIF('Puudete sisestamine'!$A:$A,$A88,'Puudete sisestamine'!$D:$D),"")</f>
      </c>
      <c r="I88" s="121">
        <f>IF(SUMIF('Puudete sisestamine'!$A:$A,$A88,'Puudete sisestamine'!$E:$E)&gt;0,SUMIF('Puudete sisestamine'!$A:$A,$A88,'Puudete sisestamine'!$E:$E),"")</f>
      </c>
      <c r="J88" s="120">
        <f t="shared" si="1"/>
      </c>
    </row>
    <row r="89" spans="1:10" s="123" customFormat="1" ht="14.25" customHeight="1">
      <c r="A89" s="120">
        <v>85</v>
      </c>
      <c r="B89" s="121" t="str">
        <f>VLOOKUP($A89,Startlist!$B:$H,2,FALSE)</f>
        <v>2WV</v>
      </c>
      <c r="C89" s="122" t="str">
        <f>VLOOKUP($A89,Startlist!$B:$H,3,FALSE)</f>
        <v>Jaan Ilistom</v>
      </c>
      <c r="D89" s="122" t="str">
        <f>VLOOKUP($A89,Startlist!$B:$H,4,FALSE)</f>
        <v>Aksel Sulu</v>
      </c>
      <c r="E89" s="122" t="str">
        <f>VLOOKUP($A89,Startlist!$B:$H,7,FALSE)</f>
        <v>Honda Civic</v>
      </c>
      <c r="F89" s="121">
        <f>IF(SUMIF('Puudete sisestamine'!$A:$A,$A89,'Puudete sisestamine'!$B:$B)&gt;0,SUMIF('Puudete sisestamine'!$A:$A,$A89,'Puudete sisestamine'!$B:$B),"")</f>
        <v>10</v>
      </c>
      <c r="G89" s="121">
        <f>IF(SUMIF('Puudete sisestamine'!$A:$A,$A89,'Puudete sisestamine'!$C:$C)&gt;0,SUMIF('Puudete sisestamine'!$A:$A,$A89,'Puudete sisestamine'!$C:$C),"")</f>
        <v>20</v>
      </c>
      <c r="H89" s="121">
        <f>IF(SUMIF('Puudete sisestamine'!$A:$A,$A89,'Puudete sisestamine'!$D:$D)&gt;0,SUMIF('Puudete sisestamine'!$A:$A,$A89,'Puudete sisestamine'!$D:$D),"")</f>
      </c>
      <c r="I89" s="121">
        <f>IF(SUMIF('Puudete sisestamine'!$A:$A,$A89,'Puudete sisestamine'!$E:$E)&gt;0,SUMIF('Puudete sisestamine'!$A:$A,$A89,'Puudete sisestamine'!$E:$E),"")</f>
      </c>
      <c r="J89" s="120" t="str">
        <f aca="true" t="shared" si="2" ref="J89:J108">IF(SUM(F89:I89)=0,"",INT(SUM(F89:I89)/60)&amp;":"&amp;(SUM(F89:I89)-INT(SUM(F89:I89)/60)*60))</f>
        <v>0:30</v>
      </c>
    </row>
    <row r="90" spans="1:10" s="123" customFormat="1" ht="14.25" customHeight="1">
      <c r="A90" s="120">
        <v>86</v>
      </c>
      <c r="B90" s="121" t="str">
        <f>VLOOKUP($A90,Startlist!$B:$H,2,FALSE)</f>
        <v>SU</v>
      </c>
      <c r="C90" s="122" t="str">
        <f>VLOOKUP($A90,Startlist!$B:$H,3,FALSE)</f>
        <v>Jaan Hansen</v>
      </c>
      <c r="D90" s="122" t="str">
        <f>VLOOKUP($A90,Startlist!$B:$H,4,FALSE)</f>
        <v>Derek Tedre</v>
      </c>
      <c r="E90" s="122" t="str">
        <f>VLOOKUP($A90,Startlist!$B:$H,7,FALSE)</f>
        <v>VAZ 2107</v>
      </c>
      <c r="F90" s="121">
        <f>IF(SUMIF('Puudete sisestamine'!$A:$A,$A90,'Puudete sisestamine'!$B:$B)&gt;0,SUMIF('Puudete sisestamine'!$A:$A,$A90,'Puudete sisestamine'!$B:$B),"")</f>
      </c>
      <c r="G90" s="121">
        <f>IF(SUMIF('Puudete sisestamine'!$A:$A,$A90,'Puudete sisestamine'!$C:$C)&gt;0,SUMIF('Puudete sisestamine'!$A:$A,$A90,'Puudete sisestamine'!$C:$C),"")</f>
        <v>10</v>
      </c>
      <c r="H90" s="121">
        <f>IF(SUMIF('Puudete sisestamine'!$A:$A,$A90,'Puudete sisestamine'!$D:$D)&gt;0,SUMIF('Puudete sisestamine'!$A:$A,$A90,'Puudete sisestamine'!$D:$D),"")</f>
      </c>
      <c r="I90" s="121">
        <f>IF(SUMIF('Puudete sisestamine'!$A:$A,$A90,'Puudete sisestamine'!$E:$E)&gt;0,SUMIF('Puudete sisestamine'!$A:$A,$A90,'Puudete sisestamine'!$E:$E),"")</f>
      </c>
      <c r="J90" s="120" t="str">
        <f t="shared" si="2"/>
        <v>0:10</v>
      </c>
    </row>
    <row r="91" spans="1:10" s="123" customFormat="1" ht="14.25" customHeight="1">
      <c r="A91" s="120">
        <v>87</v>
      </c>
      <c r="B91" s="121" t="str">
        <f>VLOOKUP($A91,Startlist!$B:$H,2,FALSE)</f>
        <v>2WN</v>
      </c>
      <c r="C91" s="122" t="str">
        <f>VLOOKUP($A91,Startlist!$B:$H,3,FALSE)</f>
        <v>Triinu Tammel</v>
      </c>
      <c r="D91" s="122" t="str">
        <f>VLOOKUP($A91,Startlist!$B:$H,4,FALSE)</f>
        <v>Karoliina Tammel</v>
      </c>
      <c r="E91" s="122" t="str">
        <f>VLOOKUP($A91,Startlist!$B:$H,7,FALSE)</f>
        <v>Honda Civic</v>
      </c>
      <c r="F91" s="121">
        <f>IF(SUMIF('Puudete sisestamine'!$A:$A,$A91,'Puudete sisestamine'!$B:$B)&gt;0,SUMIF('Puudete sisestamine'!$A:$A,$A91,'Puudete sisestamine'!$B:$B),"")</f>
      </c>
      <c r="G91" s="121">
        <f>IF(SUMIF('Puudete sisestamine'!$A:$A,$A91,'Puudete sisestamine'!$C:$C)&gt;0,SUMIF('Puudete sisestamine'!$A:$A,$A91,'Puudete sisestamine'!$C:$C),"")</f>
        <v>20</v>
      </c>
      <c r="H91" s="121">
        <f>IF(SUMIF('Puudete sisestamine'!$A:$A,$A91,'Puudete sisestamine'!$D:$D)&gt;0,SUMIF('Puudete sisestamine'!$A:$A,$A91,'Puudete sisestamine'!$D:$D),"")</f>
        <v>10</v>
      </c>
      <c r="I91" s="121">
        <f>IF(SUMIF('Puudete sisestamine'!$A:$A,$A91,'Puudete sisestamine'!$E:$E)&gt;0,SUMIF('Puudete sisestamine'!$A:$A,$A91,'Puudete sisestamine'!$E:$E),"")</f>
      </c>
      <c r="J91" s="120" t="str">
        <f t="shared" si="2"/>
        <v>0:30</v>
      </c>
    </row>
    <row r="92" spans="1:10" s="123" customFormat="1" ht="14.25" customHeight="1">
      <c r="A92" s="120">
        <v>88</v>
      </c>
      <c r="B92" s="121" t="str">
        <f>VLOOKUP($A92,Startlist!$B:$H,2,FALSE)</f>
        <v>SU</v>
      </c>
      <c r="C92" s="122" t="str">
        <f>VLOOKUP($A92,Startlist!$B:$H,3,FALSE)</f>
        <v>Rain Laupa</v>
      </c>
      <c r="D92" s="122" t="str">
        <f>VLOOKUP($A92,Startlist!$B:$H,4,FALSE)</f>
        <v>Olavi Laupa</v>
      </c>
      <c r="E92" s="122" t="str">
        <f>VLOOKUP($A92,Startlist!$B:$H,7,FALSE)</f>
        <v>VAZ 2106</v>
      </c>
      <c r="F92" s="121">
        <f>IF(SUMIF('Puudete sisestamine'!$A:$A,$A92,'Puudete sisestamine'!$B:$B)&gt;0,SUMIF('Puudete sisestamine'!$A:$A,$A92,'Puudete sisestamine'!$B:$B),"")</f>
      </c>
      <c r="G92" s="121">
        <f>IF(SUMIF('Puudete sisestamine'!$A:$A,$A92,'Puudete sisestamine'!$C:$C)&gt;0,SUMIF('Puudete sisestamine'!$A:$A,$A92,'Puudete sisestamine'!$C:$C),"")</f>
      </c>
      <c r="H92" s="121">
        <f>IF(SUMIF('Puudete sisestamine'!$A:$A,$A92,'Puudete sisestamine'!$D:$D)&gt;0,SUMIF('Puudete sisestamine'!$A:$A,$A92,'Puudete sisestamine'!$D:$D),"")</f>
      </c>
      <c r="I92" s="121">
        <f>IF(SUMIF('Puudete sisestamine'!$A:$A,$A92,'Puudete sisestamine'!$E:$E)&gt;0,SUMIF('Puudete sisestamine'!$A:$A,$A92,'Puudete sisestamine'!$E:$E),"")</f>
      </c>
      <c r="J92" s="120">
        <f t="shared" si="2"/>
      </c>
    </row>
    <row r="93" spans="1:10" s="123" customFormat="1" ht="14.25" customHeight="1">
      <c r="A93" s="120">
        <v>89</v>
      </c>
      <c r="B93" s="121" t="str">
        <f>VLOOKUP($A93,Startlist!$B:$H,2,FALSE)</f>
        <v>MLL</v>
      </c>
      <c r="C93" s="122" t="str">
        <f>VLOOKUP($A93,Startlist!$B:$H,3,FALSE)</f>
        <v>Martin Taal</v>
      </c>
      <c r="D93" s="122" t="str">
        <f>VLOOKUP($A93,Startlist!$B:$H,4,FALSE)</f>
        <v>Ivar Kallasmaa</v>
      </c>
      <c r="E93" s="122" t="str">
        <f>VLOOKUP($A93,Startlist!$B:$H,7,FALSE)</f>
        <v>VAZ 2106</v>
      </c>
      <c r="F93" s="121">
        <f>IF(SUMIF('Puudete sisestamine'!$A:$A,$A93,'Puudete sisestamine'!$B:$B)&gt;0,SUMIF('Puudete sisestamine'!$A:$A,$A93,'Puudete sisestamine'!$B:$B),"")</f>
      </c>
      <c r="G93" s="121">
        <f>IF(SUMIF('Puudete sisestamine'!$A:$A,$A93,'Puudete sisestamine'!$C:$C)&gt;0,SUMIF('Puudete sisestamine'!$A:$A,$A93,'Puudete sisestamine'!$C:$C),"")</f>
      </c>
      <c r="H93" s="121">
        <f>IF(SUMIF('Puudete sisestamine'!$A:$A,$A93,'Puudete sisestamine'!$D:$D)&gt;0,SUMIF('Puudete sisestamine'!$A:$A,$A93,'Puudete sisestamine'!$D:$D),"")</f>
      </c>
      <c r="I93" s="121">
        <f>IF(SUMIF('Puudete sisestamine'!$A:$A,$A93,'Puudete sisestamine'!$E:$E)&gt;0,SUMIF('Puudete sisestamine'!$A:$A,$A93,'Puudete sisestamine'!$E:$E),"")</f>
      </c>
      <c r="J93" s="120">
        <f t="shared" si="2"/>
      </c>
    </row>
    <row r="94" spans="1:10" s="123" customFormat="1" ht="14.25" customHeight="1">
      <c r="A94" s="120">
        <v>90</v>
      </c>
      <c r="B94" s="121" t="str">
        <f>VLOOKUP($A94,Startlist!$B:$H,2,FALSE)</f>
        <v>2WV</v>
      </c>
      <c r="C94" s="122" t="str">
        <f>VLOOKUP($A94,Startlist!$B:$H,3,FALSE)</f>
        <v>Kaido Märss</v>
      </c>
      <c r="D94" s="122" t="str">
        <f>VLOOKUP($A94,Startlist!$B:$H,4,FALSE)</f>
        <v>Sander Kliss</v>
      </c>
      <c r="E94" s="122" t="str">
        <f>VLOOKUP($A94,Startlist!$B:$H,7,FALSE)</f>
        <v>VW Golf</v>
      </c>
      <c r="F94" s="121">
        <f>IF(SUMIF('Puudete sisestamine'!$A:$A,$A94,'Puudete sisestamine'!$B:$B)&gt;0,SUMIF('Puudete sisestamine'!$A:$A,$A94,'Puudete sisestamine'!$B:$B),"")</f>
      </c>
      <c r="G94" s="121">
        <f>IF(SUMIF('Puudete sisestamine'!$A:$A,$A94,'Puudete sisestamine'!$C:$C)&gt;0,SUMIF('Puudete sisestamine'!$A:$A,$A94,'Puudete sisestamine'!$C:$C),"")</f>
      </c>
      <c r="H94" s="121">
        <f>IF(SUMIF('Puudete sisestamine'!$A:$A,$A94,'Puudete sisestamine'!$D:$D)&gt;0,SUMIF('Puudete sisestamine'!$A:$A,$A94,'Puudete sisestamine'!$D:$D),"")</f>
      </c>
      <c r="I94" s="121">
        <f>IF(SUMIF('Puudete sisestamine'!$A:$A,$A94,'Puudete sisestamine'!$E:$E)&gt;0,SUMIF('Puudete sisestamine'!$A:$A,$A94,'Puudete sisestamine'!$E:$E),"")</f>
      </c>
      <c r="J94" s="120">
        <f t="shared" si="2"/>
      </c>
    </row>
    <row r="95" spans="1:10" ht="14.25" customHeight="1">
      <c r="A95" s="120">
        <v>91</v>
      </c>
      <c r="B95" s="121" t="str">
        <f>VLOOKUP($A95,Startlist!$B:$H,2,FALSE)</f>
        <v>2WS</v>
      </c>
      <c r="C95" s="122" t="str">
        <f>VLOOKUP($A95,Startlist!$B:$H,3,FALSE)</f>
        <v>Aleksandr Semet</v>
      </c>
      <c r="D95" s="122" t="str">
        <f>VLOOKUP($A95,Startlist!$B:$H,4,FALSE)</f>
        <v>Indrek Vulf</v>
      </c>
      <c r="E95" s="122" t="str">
        <f>VLOOKUP($A95,Startlist!$B:$H,7,FALSE)</f>
        <v>BMW 325</v>
      </c>
      <c r="F95" s="121">
        <f>IF(SUMIF('Puudete sisestamine'!$A:$A,$A95,'Puudete sisestamine'!$B:$B)&gt;0,SUMIF('Puudete sisestamine'!$A:$A,$A95,'Puudete sisestamine'!$B:$B),"")</f>
      </c>
      <c r="G95" s="121">
        <f>IF(SUMIF('Puudete sisestamine'!$A:$A,$A95,'Puudete sisestamine'!$C:$C)&gt;0,SUMIF('Puudete sisestamine'!$A:$A,$A95,'Puudete sisestamine'!$C:$C),"")</f>
        <v>10</v>
      </c>
      <c r="H95" s="121">
        <f>IF(SUMIF('Puudete sisestamine'!$A:$A,$A95,'Puudete sisestamine'!$D:$D)&gt;0,SUMIF('Puudete sisestamine'!$A:$A,$A95,'Puudete sisestamine'!$D:$D),"")</f>
        <v>10</v>
      </c>
      <c r="I95" s="121">
        <f>IF(SUMIF('Puudete sisestamine'!$A:$A,$A95,'Puudete sisestamine'!$E:$E)&gt;0,SUMIF('Puudete sisestamine'!$A:$A,$A95,'Puudete sisestamine'!$E:$E),"")</f>
      </c>
      <c r="J95" s="120" t="str">
        <f t="shared" si="2"/>
        <v>0:20</v>
      </c>
    </row>
    <row r="96" spans="1:10" ht="14.25" customHeight="1">
      <c r="A96" s="120">
        <v>92</v>
      </c>
      <c r="B96" s="121" t="str">
        <f>VLOOKUP($A96,Startlist!$B:$H,2,FALSE)</f>
        <v>2WV</v>
      </c>
      <c r="C96" s="122" t="str">
        <f>VLOOKUP($A96,Startlist!$B:$H,3,FALSE)</f>
        <v>Ken Liivrand</v>
      </c>
      <c r="D96" s="122" t="str">
        <f>VLOOKUP($A96,Startlist!$B:$H,4,FALSE)</f>
        <v>Trista Lossman</v>
      </c>
      <c r="E96" s="122" t="str">
        <f>VLOOKUP($A96,Startlist!$B:$H,7,FALSE)</f>
        <v>VW Golf GTI</v>
      </c>
      <c r="F96" s="121">
        <f>IF(SUMIF('Puudete sisestamine'!$A:$A,$A96,'Puudete sisestamine'!$B:$B)&gt;0,SUMIF('Puudete sisestamine'!$A:$A,$A96,'Puudete sisestamine'!$B:$B),"")</f>
      </c>
      <c r="G96" s="121">
        <f>IF(SUMIF('Puudete sisestamine'!$A:$A,$A96,'Puudete sisestamine'!$C:$C)&gt;0,SUMIF('Puudete sisestamine'!$A:$A,$A96,'Puudete sisestamine'!$C:$C),"")</f>
        <v>10</v>
      </c>
      <c r="H96" s="121">
        <f>IF(SUMIF('Puudete sisestamine'!$A:$A,$A96,'Puudete sisestamine'!$D:$D)&gt;0,SUMIF('Puudete sisestamine'!$A:$A,$A96,'Puudete sisestamine'!$D:$D),"")</f>
      </c>
      <c r="I96" s="121">
        <f>IF(SUMIF('Puudete sisestamine'!$A:$A,$A96,'Puudete sisestamine'!$E:$E)&gt;0,SUMIF('Puudete sisestamine'!$A:$A,$A96,'Puudete sisestamine'!$E:$E),"")</f>
      </c>
      <c r="J96" s="120" t="str">
        <f t="shared" si="2"/>
        <v>0:10</v>
      </c>
    </row>
    <row r="97" spans="1:10" ht="14.25" customHeight="1">
      <c r="A97" s="120">
        <v>93</v>
      </c>
      <c r="B97" s="121" t="str">
        <f>VLOOKUP($A97,Startlist!$B:$H,2,FALSE)</f>
        <v>2WV</v>
      </c>
      <c r="C97" s="122" t="str">
        <f>VLOOKUP($A97,Startlist!$B:$H,3,FALSE)</f>
        <v>Magnus Lepp</v>
      </c>
      <c r="D97" s="122" t="str">
        <f>VLOOKUP($A97,Startlist!$B:$H,4,FALSE)</f>
        <v>Patrick Juhe</v>
      </c>
      <c r="E97" s="122" t="str">
        <f>VLOOKUP($A97,Startlist!$B:$H,7,FALSE)</f>
        <v>Honda Civic</v>
      </c>
      <c r="F97" s="121">
        <f>IF(SUMIF('Puudete sisestamine'!$A:$A,$A97,'Puudete sisestamine'!$B:$B)&gt;0,SUMIF('Puudete sisestamine'!$A:$A,$A97,'Puudete sisestamine'!$B:$B),"")</f>
      </c>
      <c r="G97" s="121">
        <f>IF(SUMIF('Puudete sisestamine'!$A:$A,$A97,'Puudete sisestamine'!$C:$C)&gt;0,SUMIF('Puudete sisestamine'!$A:$A,$A97,'Puudete sisestamine'!$C:$C),"")</f>
        <v>10</v>
      </c>
      <c r="H97" s="121">
        <f>IF(SUMIF('Puudete sisestamine'!$A:$A,$A97,'Puudete sisestamine'!$D:$D)&gt;0,SUMIF('Puudete sisestamine'!$A:$A,$A97,'Puudete sisestamine'!$D:$D),"")</f>
      </c>
      <c r="I97" s="121">
        <f>IF(SUMIF('Puudete sisestamine'!$A:$A,$A97,'Puudete sisestamine'!$E:$E)&gt;0,SUMIF('Puudete sisestamine'!$A:$A,$A97,'Puudete sisestamine'!$E:$E),"")</f>
      </c>
      <c r="J97" s="120" t="str">
        <f t="shared" si="2"/>
        <v>0:10</v>
      </c>
    </row>
    <row r="98" spans="1:10" ht="14.25" customHeight="1">
      <c r="A98" s="120">
        <v>94</v>
      </c>
      <c r="B98" s="121" t="str">
        <f>VLOOKUP($A98,Startlist!$B:$H,2,FALSE)</f>
        <v>4WD</v>
      </c>
      <c r="C98" s="122" t="str">
        <f>VLOOKUP($A98,Startlist!$B:$H,3,FALSE)</f>
        <v>Siim Zukker</v>
      </c>
      <c r="D98" s="122" t="str">
        <f>VLOOKUP($A98,Startlist!$B:$H,4,FALSE)</f>
        <v>Margus Teder</v>
      </c>
      <c r="E98" s="122" t="str">
        <f>VLOOKUP($A98,Startlist!$B:$H,7,FALSE)</f>
        <v>Mitsubishi EVO X</v>
      </c>
      <c r="F98" s="121">
        <f>IF(SUMIF('Puudete sisestamine'!$A:$A,$A98,'Puudete sisestamine'!$B:$B)&gt;0,SUMIF('Puudete sisestamine'!$A:$A,$A98,'Puudete sisestamine'!$B:$B),"")</f>
      </c>
      <c r="G98" s="121">
        <f>IF(SUMIF('Puudete sisestamine'!$A:$A,$A98,'Puudete sisestamine'!$C:$C)&gt;0,SUMIF('Puudete sisestamine'!$A:$A,$A98,'Puudete sisestamine'!$C:$C),"")</f>
      </c>
      <c r="H98" s="121">
        <f>IF(SUMIF('Puudete sisestamine'!$A:$A,$A98,'Puudete sisestamine'!$D:$D)&gt;0,SUMIF('Puudete sisestamine'!$A:$A,$A98,'Puudete sisestamine'!$D:$D),"")</f>
        <v>20</v>
      </c>
      <c r="I98" s="121">
        <f>IF(SUMIF('Puudete sisestamine'!$A:$A,$A98,'Puudete sisestamine'!$E:$E)&gt;0,SUMIF('Puudete sisestamine'!$A:$A,$A98,'Puudete sisestamine'!$E:$E),"")</f>
      </c>
      <c r="J98" s="120" t="str">
        <f t="shared" si="2"/>
        <v>0:20</v>
      </c>
    </row>
    <row r="99" spans="1:10" ht="14.25" customHeight="1">
      <c r="A99" s="120">
        <v>95</v>
      </c>
      <c r="B99" s="121" t="str">
        <f>VLOOKUP($A99,Startlist!$B:$H,2,FALSE)</f>
        <v>4WD</v>
      </c>
      <c r="C99" s="122" t="str">
        <f>VLOOKUP($A99,Startlist!$B:$H,3,FALSE)</f>
        <v>Raoul Renser</v>
      </c>
      <c r="D99" s="122" t="str">
        <f>VLOOKUP($A99,Startlist!$B:$H,4,FALSE)</f>
        <v>Agnus Poder</v>
      </c>
      <c r="E99" s="122" t="str">
        <f>VLOOKUP($A99,Startlist!$B:$H,7,FALSE)</f>
        <v>Audi S1</v>
      </c>
      <c r="F99" s="121">
        <f>IF(SUMIF('Puudete sisestamine'!$A:$A,$A99,'Puudete sisestamine'!$B:$B)&gt;0,SUMIF('Puudete sisestamine'!$A:$A,$A99,'Puudete sisestamine'!$B:$B),"")</f>
        <v>10</v>
      </c>
      <c r="G99" s="121">
        <f>IF(SUMIF('Puudete sisestamine'!$A:$A,$A99,'Puudete sisestamine'!$C:$C)&gt;0,SUMIF('Puudete sisestamine'!$A:$A,$A99,'Puudete sisestamine'!$C:$C),"")</f>
      </c>
      <c r="H99" s="121">
        <f>IF(SUMIF('Puudete sisestamine'!$A:$A,$A99,'Puudete sisestamine'!$D:$D)&gt;0,SUMIF('Puudete sisestamine'!$A:$A,$A99,'Puudete sisestamine'!$D:$D),"")</f>
      </c>
      <c r="I99" s="121">
        <f>IF(SUMIF('Puudete sisestamine'!$A:$A,$A99,'Puudete sisestamine'!$E:$E)&gt;0,SUMIF('Puudete sisestamine'!$A:$A,$A99,'Puudete sisestamine'!$E:$E),"")</f>
      </c>
      <c r="J99" s="120" t="str">
        <f t="shared" si="2"/>
        <v>0:10</v>
      </c>
    </row>
    <row r="100" spans="1:10" ht="14.25" customHeight="1">
      <c r="A100" s="120">
        <v>96</v>
      </c>
      <c r="B100" s="121" t="str">
        <f>VLOOKUP($A100,Startlist!$B:$H,2,FALSE)</f>
        <v>2WS</v>
      </c>
      <c r="C100" s="122" t="str">
        <f>VLOOKUP($A100,Startlist!$B:$H,3,FALSE)</f>
        <v>Kaspar Kasari</v>
      </c>
      <c r="D100" s="122" t="str">
        <f>VLOOKUP($A100,Startlist!$B:$H,4,FALSE)</f>
        <v>Hannes Kuusmaa</v>
      </c>
      <c r="E100" s="122" t="str">
        <f>VLOOKUP($A100,Startlist!$B:$H,7,FALSE)</f>
        <v>Honda Type R</v>
      </c>
      <c r="F100" s="121">
        <f>IF(SUMIF('Puudete sisestamine'!$A:$A,$A100,'Puudete sisestamine'!$B:$B)&gt;0,SUMIF('Puudete sisestamine'!$A:$A,$A100,'Puudete sisestamine'!$B:$B),"")</f>
      </c>
      <c r="G100" s="121">
        <f>IF(SUMIF('Puudete sisestamine'!$A:$A,$A100,'Puudete sisestamine'!$C:$C)&gt;0,SUMIF('Puudete sisestamine'!$A:$A,$A100,'Puudete sisestamine'!$C:$C),"")</f>
      </c>
      <c r="H100" s="121">
        <f>IF(SUMIF('Puudete sisestamine'!$A:$A,$A100,'Puudete sisestamine'!$D:$D)&gt;0,SUMIF('Puudete sisestamine'!$A:$A,$A100,'Puudete sisestamine'!$D:$D),"")</f>
      </c>
      <c r="I100" s="121">
        <f>IF(SUMIF('Puudete sisestamine'!$A:$A,$A100,'Puudete sisestamine'!$E:$E)&gt;0,SUMIF('Puudete sisestamine'!$A:$A,$A100,'Puudete sisestamine'!$E:$E),"")</f>
      </c>
      <c r="J100" s="120">
        <f t="shared" si="2"/>
      </c>
    </row>
    <row r="101" spans="1:10" ht="14.25" customHeight="1">
      <c r="A101" s="120">
        <v>97</v>
      </c>
      <c r="B101" s="121" t="str">
        <f>VLOOKUP($A101,Startlist!$B:$H,2,FALSE)</f>
        <v>2WV</v>
      </c>
      <c r="C101" s="122" t="str">
        <f>VLOOKUP($A101,Startlist!$B:$H,3,FALSE)</f>
        <v>Martin Kutser</v>
      </c>
      <c r="D101" s="122" t="str">
        <f>VLOOKUP($A101,Startlist!$B:$H,4,FALSE)</f>
        <v>Kristjan Ojavee</v>
      </c>
      <c r="E101" s="122" t="str">
        <f>VLOOKUP($A101,Startlist!$B:$H,7,FALSE)</f>
        <v>VW Golf</v>
      </c>
      <c r="F101" s="121">
        <f>IF(SUMIF('Puudete sisestamine'!$A:$A,$A101,'Puudete sisestamine'!$B:$B)&gt;0,SUMIF('Puudete sisestamine'!$A:$A,$A101,'Puudete sisestamine'!$B:$B),"")</f>
      </c>
      <c r="G101" s="121">
        <f>IF(SUMIF('Puudete sisestamine'!$A:$A,$A101,'Puudete sisestamine'!$C:$C)&gt;0,SUMIF('Puudete sisestamine'!$A:$A,$A101,'Puudete sisestamine'!$C:$C),"")</f>
      </c>
      <c r="H101" s="121">
        <f>IF(SUMIF('Puudete sisestamine'!$A:$A,$A101,'Puudete sisestamine'!$D:$D)&gt;0,SUMIF('Puudete sisestamine'!$A:$A,$A101,'Puudete sisestamine'!$D:$D),"")</f>
      </c>
      <c r="I101" s="121">
        <f>IF(SUMIF('Puudete sisestamine'!$A:$A,$A101,'Puudete sisestamine'!$E:$E)&gt;0,SUMIF('Puudete sisestamine'!$A:$A,$A101,'Puudete sisestamine'!$E:$E),"")</f>
      </c>
      <c r="J101" s="120">
        <f t="shared" si="2"/>
      </c>
    </row>
    <row r="102" spans="1:10" ht="14.25" customHeight="1">
      <c r="A102" s="120">
        <v>98</v>
      </c>
      <c r="B102" s="121" t="str">
        <f>VLOOKUP($A102,Startlist!$B:$H,2,FALSE)</f>
        <v>2WS</v>
      </c>
      <c r="C102" s="122" t="str">
        <f>VLOOKUP($A102,Startlist!$B:$H,3,FALSE)</f>
        <v>Alexander Annus</v>
      </c>
      <c r="D102" s="122" t="str">
        <f>VLOOKUP($A102,Startlist!$B:$H,4,FALSE)</f>
        <v>Fränk Baranov</v>
      </c>
      <c r="E102" s="122" t="str">
        <f>VLOOKUP($A102,Startlist!$B:$H,7,FALSE)</f>
        <v>BMW 320I</v>
      </c>
      <c r="F102" s="121">
        <f>IF(SUMIF('Puudete sisestamine'!$A:$A,$A102,'Puudete sisestamine'!$B:$B)&gt;0,SUMIF('Puudete sisestamine'!$A:$A,$A102,'Puudete sisestamine'!$B:$B),"")</f>
      </c>
      <c r="G102" s="121">
        <f>IF(SUMIF('Puudete sisestamine'!$A:$A,$A102,'Puudete sisestamine'!$C:$C)&gt;0,SUMIF('Puudete sisestamine'!$A:$A,$A102,'Puudete sisestamine'!$C:$C),"")</f>
      </c>
      <c r="H102" s="121">
        <f>IF(SUMIF('Puudete sisestamine'!$A:$A,$A102,'Puudete sisestamine'!$D:$D)&gt;0,SUMIF('Puudete sisestamine'!$A:$A,$A102,'Puudete sisestamine'!$D:$D),"")</f>
      </c>
      <c r="I102" s="121">
        <f>IF(SUMIF('Puudete sisestamine'!$A:$A,$A102,'Puudete sisestamine'!$E:$E)&gt;0,SUMIF('Puudete sisestamine'!$A:$A,$A102,'Puudete sisestamine'!$E:$E),"")</f>
      </c>
      <c r="J102" s="120">
        <f t="shared" si="2"/>
      </c>
    </row>
    <row r="103" spans="1:10" ht="14.25" customHeight="1">
      <c r="A103" s="120">
        <v>99</v>
      </c>
      <c r="B103" s="121" t="str">
        <f>VLOOKUP($A103,Startlist!$B:$H,2,FALSE)</f>
        <v>2WV</v>
      </c>
      <c r="C103" s="122" t="str">
        <f>VLOOKUP($A103,Startlist!$B:$H,3,FALSE)</f>
        <v>Janek.Steve Annus</v>
      </c>
      <c r="D103" s="122" t="str">
        <f>VLOOKUP($A103,Startlist!$B:$H,4,FALSE)</f>
        <v>Priit Lehtmets</v>
      </c>
      <c r="E103" s="122" t="str">
        <f>VLOOKUP($A103,Startlist!$B:$H,7,FALSE)</f>
        <v>VW Polo</v>
      </c>
      <c r="F103" s="121">
        <f>IF(SUMIF('Puudete sisestamine'!$A:$A,$A103,'Puudete sisestamine'!$B:$B)&gt;0,SUMIF('Puudete sisestamine'!$A:$A,$A103,'Puudete sisestamine'!$B:$B),"")</f>
      </c>
      <c r="G103" s="121">
        <f>IF(SUMIF('Puudete sisestamine'!$A:$A,$A103,'Puudete sisestamine'!$C:$C)&gt;0,SUMIF('Puudete sisestamine'!$A:$A,$A103,'Puudete sisestamine'!$C:$C),"")</f>
      </c>
      <c r="H103" s="121">
        <f>IF(SUMIF('Puudete sisestamine'!$A:$A,$A103,'Puudete sisestamine'!$D:$D)&gt;0,SUMIF('Puudete sisestamine'!$A:$A,$A103,'Puudete sisestamine'!$D:$D),"")</f>
      </c>
      <c r="I103" s="121">
        <f>IF(SUMIF('Puudete sisestamine'!$A:$A,$A103,'Puudete sisestamine'!$E:$E)&gt;0,SUMIF('Puudete sisestamine'!$A:$A,$A103,'Puudete sisestamine'!$E:$E),"")</f>
      </c>
      <c r="J103" s="120">
        <f t="shared" si="2"/>
      </c>
    </row>
    <row r="104" spans="1:10" ht="14.25" customHeight="1">
      <c r="A104" s="120">
        <v>100</v>
      </c>
      <c r="B104" s="121" t="str">
        <f>VLOOKUP($A104,Startlist!$B:$H,2,FALSE)</f>
        <v>2WV</v>
      </c>
      <c r="C104" s="122" t="str">
        <f>VLOOKUP($A104,Startlist!$B:$H,3,FALSE)</f>
        <v>Ken Pool</v>
      </c>
      <c r="D104" s="122" t="str">
        <f>VLOOKUP($A104,Startlist!$B:$H,4,FALSE)</f>
        <v>Olav Pool</v>
      </c>
      <c r="E104" s="122" t="str">
        <f>VLOOKUP($A104,Startlist!$B:$H,7,FALSE)</f>
        <v>Toyota Corolla</v>
      </c>
      <c r="F104" s="121">
        <f>IF(SUMIF('Puudete sisestamine'!$A:$A,$A104,'Puudete sisestamine'!$B:$B)&gt;0,SUMIF('Puudete sisestamine'!$A:$A,$A104,'Puudete sisestamine'!$B:$B),"")</f>
      </c>
      <c r="G104" s="121">
        <f>IF(SUMIF('Puudete sisestamine'!$A:$A,$A104,'Puudete sisestamine'!$C:$C)&gt;0,SUMIF('Puudete sisestamine'!$A:$A,$A104,'Puudete sisestamine'!$C:$C),"")</f>
      </c>
      <c r="H104" s="121">
        <f>IF(SUMIF('Puudete sisestamine'!$A:$A,$A104,'Puudete sisestamine'!$D:$D)&gt;0,SUMIF('Puudete sisestamine'!$A:$A,$A104,'Puudete sisestamine'!$D:$D),"")</f>
      </c>
      <c r="I104" s="121">
        <f>IF(SUMIF('Puudete sisestamine'!$A:$A,$A104,'Puudete sisestamine'!$E:$E)&gt;0,SUMIF('Puudete sisestamine'!$A:$A,$A104,'Puudete sisestamine'!$E:$E),"")</f>
      </c>
      <c r="J104" s="120">
        <f t="shared" si="2"/>
      </c>
    </row>
    <row r="105" spans="1:10" ht="14.25" customHeight="1">
      <c r="A105" s="120">
        <v>102</v>
      </c>
      <c r="B105" s="121" t="str">
        <f>VLOOKUP($A105,Startlist!$B:$H,2,FALSE)</f>
        <v>2WS</v>
      </c>
      <c r="C105" s="122" t="str">
        <f>VLOOKUP($A105,Startlist!$B:$H,3,FALSE)</f>
        <v>Revo Taar</v>
      </c>
      <c r="D105" s="122" t="str">
        <f>VLOOKUP($A105,Startlist!$B:$H,4,FALSE)</f>
        <v>Diana Simmer</v>
      </c>
      <c r="E105" s="122" t="str">
        <f>VLOOKUP($A105,Startlist!$B:$H,7,FALSE)</f>
        <v>Renault Clio</v>
      </c>
      <c r="F105" s="121">
        <f>IF(SUMIF('Puudete sisestamine'!$A:$A,$A105,'Puudete sisestamine'!$B:$B)&gt;0,SUMIF('Puudete sisestamine'!$A:$A,$A105,'Puudete sisestamine'!$B:$B),"")</f>
      </c>
      <c r="G105" s="121">
        <f>IF(SUMIF('Puudete sisestamine'!$A:$A,$A105,'Puudete sisestamine'!$C:$C)&gt;0,SUMIF('Puudete sisestamine'!$A:$A,$A105,'Puudete sisestamine'!$C:$C),"")</f>
        <v>10</v>
      </c>
      <c r="H105" s="121">
        <f>IF(SUMIF('Puudete sisestamine'!$A:$A,$A105,'Puudete sisestamine'!$D:$D)&gt;0,SUMIF('Puudete sisestamine'!$A:$A,$A105,'Puudete sisestamine'!$D:$D),"")</f>
      </c>
      <c r="I105" s="121">
        <f>IF(SUMIF('Puudete sisestamine'!$A:$A,$A105,'Puudete sisestamine'!$E:$E)&gt;0,SUMIF('Puudete sisestamine'!$A:$A,$A105,'Puudete sisestamine'!$E:$E),"")</f>
      </c>
      <c r="J105" s="120" t="str">
        <f t="shared" si="2"/>
        <v>0:10</v>
      </c>
    </row>
    <row r="106" spans="1:10" ht="14.25" customHeight="1">
      <c r="A106" s="120">
        <v>103</v>
      </c>
      <c r="B106" s="121" t="str">
        <f>VLOOKUP($A106,Startlist!$B:$H,2,FALSE)</f>
        <v>2WS</v>
      </c>
      <c r="C106" s="122" t="str">
        <f>VLOOKUP($A106,Startlist!$B:$H,3,FALSE)</f>
        <v>Raigo Uusjärv</v>
      </c>
      <c r="D106" s="122" t="str">
        <f>VLOOKUP($A106,Startlist!$B:$H,4,FALSE)</f>
        <v>Richard Männikust</v>
      </c>
      <c r="E106" s="122" t="str">
        <f>VLOOKUP($A106,Startlist!$B:$H,7,FALSE)</f>
        <v>Peugot 208GTI</v>
      </c>
      <c r="F106" s="121">
        <f>IF(SUMIF('Puudete sisestamine'!$A:$A,$A106,'Puudete sisestamine'!$B:$B)&gt;0,SUMIF('Puudete sisestamine'!$A:$A,$A106,'Puudete sisestamine'!$B:$B),"")</f>
      </c>
      <c r="G106" s="121">
        <f>IF(SUMIF('Puudete sisestamine'!$A:$A,$A106,'Puudete sisestamine'!$C:$C)&gt;0,SUMIF('Puudete sisestamine'!$A:$A,$A106,'Puudete sisestamine'!$C:$C),"")</f>
      </c>
      <c r="H106" s="121">
        <f>IF(SUMIF('Puudete sisestamine'!$A:$A,$A106,'Puudete sisestamine'!$D:$D)&gt;0,SUMIF('Puudete sisestamine'!$A:$A,$A106,'Puudete sisestamine'!$D:$D),"")</f>
      </c>
      <c r="I106" s="121">
        <f>IF(SUMIF('Puudete sisestamine'!$A:$A,$A106,'Puudete sisestamine'!$E:$E)&gt;0,SUMIF('Puudete sisestamine'!$A:$A,$A106,'Puudete sisestamine'!$E:$E),"")</f>
      </c>
      <c r="J106" s="120">
        <f t="shared" si="2"/>
      </c>
    </row>
    <row r="107" spans="1:10" ht="14.25" customHeight="1">
      <c r="A107" s="120">
        <v>104</v>
      </c>
      <c r="B107" s="121" t="str">
        <f>VLOOKUP($A107,Startlist!$B:$H,2,FALSE)</f>
        <v>2WS</v>
      </c>
      <c r="C107" s="122" t="str">
        <f>VLOOKUP($A107,Startlist!$B:$H,3,FALSE)</f>
        <v>Tarmo Tiits</v>
      </c>
      <c r="D107" s="122" t="str">
        <f>VLOOKUP($A107,Startlist!$B:$H,4,FALSE)</f>
        <v>Enar Saar</v>
      </c>
      <c r="E107" s="122" t="str">
        <f>VLOOKUP($A107,Startlist!$B:$H,7,FALSE)</f>
        <v>BMW 318IS</v>
      </c>
      <c r="F107" s="121">
        <f>IF(SUMIF('Puudete sisestamine'!$A:$A,$A107,'Puudete sisestamine'!$B:$B)&gt;0,SUMIF('Puudete sisestamine'!$A:$A,$A107,'Puudete sisestamine'!$B:$B),"")</f>
        <v>20</v>
      </c>
      <c r="G107" s="121">
        <f>IF(SUMIF('Puudete sisestamine'!$A:$A,$A107,'Puudete sisestamine'!$C:$C)&gt;0,SUMIF('Puudete sisestamine'!$A:$A,$A107,'Puudete sisestamine'!$C:$C),"")</f>
      </c>
      <c r="H107" s="121">
        <f>IF(SUMIF('Puudete sisestamine'!$A:$A,$A107,'Puudete sisestamine'!$D:$D)&gt;0,SUMIF('Puudete sisestamine'!$A:$A,$A107,'Puudete sisestamine'!$D:$D),"")</f>
      </c>
      <c r="I107" s="121">
        <f>IF(SUMIF('Puudete sisestamine'!$A:$A,$A107,'Puudete sisestamine'!$E:$E)&gt;0,SUMIF('Puudete sisestamine'!$A:$A,$A107,'Puudete sisestamine'!$E:$E),"")</f>
      </c>
      <c r="J107" s="120" t="str">
        <f t="shared" si="2"/>
        <v>0:20</v>
      </c>
    </row>
    <row r="108" spans="1:10" ht="14.25" customHeight="1">
      <c r="A108" s="120">
        <v>105</v>
      </c>
      <c r="B108" s="121" t="str">
        <f>VLOOKUP($A108,Startlist!$B:$H,2,FALSE)</f>
        <v>2WS</v>
      </c>
      <c r="C108" s="122" t="str">
        <f>VLOOKUP($A108,Startlist!$B:$H,3,FALSE)</f>
        <v>Jüri Lee</v>
      </c>
      <c r="D108" s="122" t="str">
        <f>VLOOKUP($A108,Startlist!$B:$H,4,FALSE)</f>
        <v>Rain Kaljura</v>
      </c>
      <c r="E108" s="122" t="str">
        <f>VLOOKUP($A108,Startlist!$B:$H,7,FALSE)</f>
        <v>BMW 325</v>
      </c>
      <c r="F108" s="121">
        <f>IF(SUMIF('Puudete sisestamine'!$A:$A,$A108,'Puudete sisestamine'!$B:$B)&gt;0,SUMIF('Puudete sisestamine'!$A:$A,$A108,'Puudete sisestamine'!$B:$B),"")</f>
        <v>10</v>
      </c>
      <c r="G108" s="121">
        <f>IF(SUMIF('Puudete sisestamine'!$A:$A,$A108,'Puudete sisestamine'!$C:$C)&gt;0,SUMIF('Puudete sisestamine'!$A:$A,$A108,'Puudete sisestamine'!$C:$C),"")</f>
        <v>10</v>
      </c>
      <c r="H108" s="121">
        <f>IF(SUMIF('Puudete sisestamine'!$A:$A,$A108,'Puudete sisestamine'!$D:$D)&gt;0,SUMIF('Puudete sisestamine'!$A:$A,$A108,'Puudete sisestamine'!$D:$D),"")</f>
      </c>
      <c r="I108" s="121">
        <f>IF(SUMIF('Puudete sisestamine'!$A:$A,$A108,'Puudete sisestamine'!$E:$E)&gt;0,SUMIF('Puudete sisestamine'!$A:$A,$A108,'Puudete sisestamine'!$E:$E),"")</f>
      </c>
      <c r="J108" s="120" t="str">
        <f t="shared" si="2"/>
        <v>0:20</v>
      </c>
    </row>
    <row r="109" spans="1:10" ht="14.25" customHeight="1">
      <c r="A109" s="144"/>
      <c r="B109" s="145"/>
      <c r="C109" s="146"/>
      <c r="D109" s="146"/>
      <c r="E109" s="146"/>
      <c r="F109" s="145"/>
      <c r="G109" s="145"/>
      <c r="H109" s="145"/>
      <c r="I109" s="145"/>
      <c r="J109" s="144"/>
    </row>
    <row r="110" spans="1:10" ht="14.25" customHeight="1">
      <c r="A110" s="144"/>
      <c r="B110" s="145"/>
      <c r="C110" s="146"/>
      <c r="D110" s="146"/>
      <c r="E110" s="146"/>
      <c r="F110" s="145"/>
      <c r="G110" s="145"/>
      <c r="H110" s="145"/>
      <c r="I110" s="145"/>
      <c r="J110" s="144"/>
    </row>
    <row r="111" spans="1:10" ht="14.25" customHeight="1">
      <c r="A111" s="144"/>
      <c r="B111" s="145"/>
      <c r="C111" s="146"/>
      <c r="D111" s="146"/>
      <c r="E111" s="146"/>
      <c r="F111" s="145"/>
      <c r="G111" s="145"/>
      <c r="H111" s="145"/>
      <c r="I111" s="145"/>
      <c r="J111" s="144"/>
    </row>
    <row r="112" spans="1:10" ht="14.25" customHeight="1">
      <c r="A112" s="144"/>
      <c r="B112" s="145"/>
      <c r="C112" s="146"/>
      <c r="D112" s="146"/>
      <c r="E112" s="146"/>
      <c r="F112" s="145"/>
      <c r="G112" s="145"/>
      <c r="H112" s="145"/>
      <c r="I112" s="145"/>
      <c r="J112" s="144"/>
    </row>
    <row r="113" spans="1:10" ht="14.25" customHeight="1">
      <c r="A113" s="144"/>
      <c r="B113" s="145"/>
      <c r="C113" s="146"/>
      <c r="D113" s="146"/>
      <c r="E113" s="146"/>
      <c r="F113" s="145"/>
      <c r="G113" s="145"/>
      <c r="H113" s="145"/>
      <c r="I113" s="145"/>
      <c r="J113" s="144"/>
    </row>
  </sheetData>
  <sheetProtection/>
  <autoFilter ref="A6:J94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00390625" style="10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0" customWidth="1"/>
  </cols>
  <sheetData>
    <row r="1" spans="4:5" ht="15">
      <c r="D1" s="212"/>
      <c r="E1" s="212"/>
    </row>
    <row r="2" spans="4:5" ht="15.75">
      <c r="D2" s="211" t="str">
        <f>Startlist!$F2</f>
        <v>Raplamaa rahvaralli 2019</v>
      </c>
      <c r="E2" s="211"/>
    </row>
    <row r="3" spans="4:5" ht="15">
      <c r="D3" s="212" t="str">
        <f>Startlist!$F3</f>
        <v>18.05.2019</v>
      </c>
      <c r="E3" s="212"/>
    </row>
    <row r="4" spans="4:5" ht="15">
      <c r="D4" s="212" t="str">
        <f>Startlist!$F7</f>
        <v>Purku</v>
      </c>
      <c r="E4" s="212"/>
    </row>
    <row r="6" spans="1:13" ht="15.75">
      <c r="A6" s="11" t="s">
        <v>1068</v>
      </c>
      <c r="M6" s="111"/>
    </row>
    <row r="7" spans="1:13" s="123" customFormat="1" ht="15.75">
      <c r="A7" s="134" t="s">
        <v>1062</v>
      </c>
      <c r="B7" s="135" t="s">
        <v>1053</v>
      </c>
      <c r="C7" s="136" t="s">
        <v>1054</v>
      </c>
      <c r="D7" s="137" t="s">
        <v>1055</v>
      </c>
      <c r="E7" s="136" t="s">
        <v>1057</v>
      </c>
      <c r="F7" s="136" t="s">
        <v>1067</v>
      </c>
      <c r="G7" s="138"/>
      <c r="M7" s="111"/>
    </row>
    <row r="8" spans="1:13" ht="15" customHeight="1" hidden="1">
      <c r="A8" s="8"/>
      <c r="B8" s="9"/>
      <c r="C8" s="7"/>
      <c r="D8" s="7"/>
      <c r="E8" s="7"/>
      <c r="F8" s="49"/>
      <c r="G8" s="50"/>
      <c r="M8" s="111"/>
    </row>
    <row r="9" spans="1:13" ht="15" customHeight="1">
      <c r="A9" s="109" t="s">
        <v>1942</v>
      </c>
      <c r="B9" s="119" t="s">
        <v>1100</v>
      </c>
      <c r="C9" s="100" t="s">
        <v>2325</v>
      </c>
      <c r="D9" s="77" t="s">
        <v>2326</v>
      </c>
      <c r="E9" s="77" t="s">
        <v>2327</v>
      </c>
      <c r="F9" s="112" t="s">
        <v>1135</v>
      </c>
      <c r="G9" s="110" t="s">
        <v>1943</v>
      </c>
      <c r="M9" s="111"/>
    </row>
    <row r="10" spans="1:13" ht="15" customHeight="1">
      <c r="A10" s="109" t="s">
        <v>707</v>
      </c>
      <c r="B10" s="119" t="s">
        <v>1095</v>
      </c>
      <c r="C10" s="100" t="s">
        <v>1750</v>
      </c>
      <c r="D10" s="77" t="s">
        <v>1751</v>
      </c>
      <c r="E10" s="77" t="s">
        <v>1745</v>
      </c>
      <c r="F10" s="112" t="s">
        <v>1135</v>
      </c>
      <c r="G10" s="110" t="s">
        <v>54</v>
      </c>
      <c r="M10" s="111"/>
    </row>
    <row r="11" spans="1:13" ht="15" customHeight="1">
      <c r="A11" s="109" t="s">
        <v>61</v>
      </c>
      <c r="B11" s="119" t="s">
        <v>1095</v>
      </c>
      <c r="C11" s="100" t="s">
        <v>1763</v>
      </c>
      <c r="D11" s="77" t="s">
        <v>1764</v>
      </c>
      <c r="E11" s="77" t="s">
        <v>1765</v>
      </c>
      <c r="F11" s="112" t="s">
        <v>62</v>
      </c>
      <c r="G11" s="110" t="s">
        <v>54</v>
      </c>
      <c r="M11" s="111"/>
    </row>
    <row r="12" spans="1:13" ht="15" customHeight="1">
      <c r="A12" s="109" t="s">
        <v>945</v>
      </c>
      <c r="B12" s="119" t="s">
        <v>1100</v>
      </c>
      <c r="C12" s="100" t="s">
        <v>1899</v>
      </c>
      <c r="D12" s="77" t="s">
        <v>1900</v>
      </c>
      <c r="E12" s="77" t="s">
        <v>1109</v>
      </c>
      <c r="F12" s="112" t="s">
        <v>913</v>
      </c>
      <c r="G12" s="110" t="s">
        <v>54</v>
      </c>
      <c r="M12" s="111"/>
    </row>
    <row r="13" spans="1:13" ht="15" customHeight="1">
      <c r="A13" s="109" t="s">
        <v>1944</v>
      </c>
      <c r="B13" s="119" t="s">
        <v>1100</v>
      </c>
      <c r="C13" s="100" t="s">
        <v>1825</v>
      </c>
      <c r="D13" s="77" t="s">
        <v>1826</v>
      </c>
      <c r="E13" s="77" t="s">
        <v>1788</v>
      </c>
      <c r="F13" s="112" t="s">
        <v>2547</v>
      </c>
      <c r="G13" s="110" t="s">
        <v>54</v>
      </c>
      <c r="M13" s="111"/>
    </row>
    <row r="14" spans="1:13" ht="15" customHeight="1">
      <c r="A14" s="109" t="s">
        <v>914</v>
      </c>
      <c r="B14" s="119" t="s">
        <v>1100</v>
      </c>
      <c r="C14" s="100" t="s">
        <v>2318</v>
      </c>
      <c r="D14" s="77" t="s">
        <v>2319</v>
      </c>
      <c r="E14" s="77" t="s">
        <v>1103</v>
      </c>
      <c r="F14" s="112" t="s">
        <v>78</v>
      </c>
      <c r="G14" s="110" t="s">
        <v>54</v>
      </c>
      <c r="M14" s="111"/>
    </row>
    <row r="15" spans="1:13" ht="15" customHeight="1">
      <c r="A15" s="109" t="s">
        <v>915</v>
      </c>
      <c r="B15" s="119" t="s">
        <v>1106</v>
      </c>
      <c r="C15" s="100" t="s">
        <v>1870</v>
      </c>
      <c r="D15" s="77" t="s">
        <v>1871</v>
      </c>
      <c r="E15" s="77" t="s">
        <v>1872</v>
      </c>
      <c r="F15" s="112" t="s">
        <v>2547</v>
      </c>
      <c r="G15" s="110" t="s">
        <v>54</v>
      </c>
      <c r="M15" s="111"/>
    </row>
    <row r="16" spans="1:13" ht="15" customHeight="1">
      <c r="A16" s="109" t="s">
        <v>916</v>
      </c>
      <c r="B16" s="119" t="s">
        <v>1099</v>
      </c>
      <c r="C16" s="100" t="s">
        <v>1852</v>
      </c>
      <c r="D16" s="77" t="s">
        <v>1853</v>
      </c>
      <c r="E16" s="77" t="s">
        <v>1692</v>
      </c>
      <c r="F16" s="112" t="s">
        <v>56</v>
      </c>
      <c r="G16" s="110" t="s">
        <v>54</v>
      </c>
      <c r="M16" s="111"/>
    </row>
    <row r="17" spans="1:13" ht="15" customHeight="1">
      <c r="A17" s="109" t="s">
        <v>708</v>
      </c>
      <c r="B17" s="119" t="s">
        <v>1100</v>
      </c>
      <c r="C17" s="100" t="s">
        <v>1883</v>
      </c>
      <c r="D17" s="77" t="s">
        <v>1884</v>
      </c>
      <c r="E17" s="77" t="s">
        <v>1666</v>
      </c>
      <c r="F17" s="112" t="s">
        <v>1157</v>
      </c>
      <c r="G17" s="110" t="s">
        <v>1945</v>
      </c>
      <c r="M17" s="111"/>
    </row>
    <row r="18" spans="1:13" ht="15" customHeight="1">
      <c r="A18" s="109" t="s">
        <v>63</v>
      </c>
      <c r="B18" s="119" t="s">
        <v>1100</v>
      </c>
      <c r="C18" s="100" t="s">
        <v>1775</v>
      </c>
      <c r="D18" s="77" t="s">
        <v>1776</v>
      </c>
      <c r="E18" s="77" t="s">
        <v>1777</v>
      </c>
      <c r="F18" s="112" t="s">
        <v>1157</v>
      </c>
      <c r="G18" s="110" t="s">
        <v>64</v>
      </c>
      <c r="M18" s="111"/>
    </row>
    <row r="19" spans="1:13" ht="15" customHeight="1">
      <c r="A19" s="109" t="s">
        <v>837</v>
      </c>
      <c r="B19" s="119" t="s">
        <v>1100</v>
      </c>
      <c r="C19" s="100" t="s">
        <v>1834</v>
      </c>
      <c r="D19" s="77" t="s">
        <v>1835</v>
      </c>
      <c r="E19" s="77" t="s">
        <v>1131</v>
      </c>
      <c r="F19" s="112" t="s">
        <v>59</v>
      </c>
      <c r="G19" s="110" t="s">
        <v>64</v>
      </c>
      <c r="M19" s="111"/>
    </row>
    <row r="20" spans="1:13" ht="15" customHeight="1">
      <c r="A20" s="109" t="s">
        <v>70</v>
      </c>
      <c r="B20" s="119" t="s">
        <v>1099</v>
      </c>
      <c r="C20" s="100" t="s">
        <v>1819</v>
      </c>
      <c r="D20" s="77" t="s">
        <v>1820</v>
      </c>
      <c r="E20" s="77" t="s">
        <v>1821</v>
      </c>
      <c r="F20" s="112" t="s">
        <v>71</v>
      </c>
      <c r="G20" s="110" t="s">
        <v>695</v>
      </c>
      <c r="M20" s="111"/>
    </row>
    <row r="21" spans="1:13" ht="15" customHeight="1">
      <c r="A21" s="109" t="s">
        <v>85</v>
      </c>
      <c r="B21" s="119" t="s">
        <v>1106</v>
      </c>
      <c r="C21" s="100" t="s">
        <v>1846</v>
      </c>
      <c r="D21" s="77" t="s">
        <v>1847</v>
      </c>
      <c r="E21" s="77" t="s">
        <v>1821</v>
      </c>
      <c r="F21" s="112" t="s">
        <v>86</v>
      </c>
      <c r="G21" s="110" t="s">
        <v>695</v>
      </c>
      <c r="M21" s="111"/>
    </row>
    <row r="22" spans="1:13" ht="15" customHeight="1">
      <c r="A22" s="109" t="s">
        <v>1946</v>
      </c>
      <c r="B22" s="119" t="s">
        <v>1100</v>
      </c>
      <c r="C22" s="100" t="s">
        <v>1841</v>
      </c>
      <c r="D22" s="77" t="s">
        <v>1842</v>
      </c>
      <c r="E22" s="77" t="s">
        <v>1109</v>
      </c>
      <c r="F22" s="112" t="s">
        <v>78</v>
      </c>
      <c r="G22" s="110" t="s">
        <v>1947</v>
      </c>
      <c r="M22" s="111"/>
    </row>
    <row r="23" spans="1:13" ht="15" customHeight="1">
      <c r="A23" s="109" t="s">
        <v>703</v>
      </c>
      <c r="B23" s="119" t="s">
        <v>1099</v>
      </c>
      <c r="C23" s="100" t="s">
        <v>1926</v>
      </c>
      <c r="D23" s="77" t="s">
        <v>1927</v>
      </c>
      <c r="E23" s="77" t="s">
        <v>1666</v>
      </c>
      <c r="F23" s="112" t="s">
        <v>1135</v>
      </c>
      <c r="G23" s="110" t="s">
        <v>73</v>
      </c>
      <c r="M23" s="111"/>
    </row>
    <row r="24" spans="1:13" ht="15" customHeight="1">
      <c r="A24" s="109" t="s">
        <v>80</v>
      </c>
      <c r="B24" s="119" t="s">
        <v>1099</v>
      </c>
      <c r="C24" s="100" t="s">
        <v>1923</v>
      </c>
      <c r="D24" s="77" t="s">
        <v>1924</v>
      </c>
      <c r="E24" s="77" t="s">
        <v>1925</v>
      </c>
      <c r="F24" s="112" t="s">
        <v>1135</v>
      </c>
      <c r="G24" s="110" t="s">
        <v>73</v>
      </c>
      <c r="M24" s="111"/>
    </row>
    <row r="25" spans="1:13" ht="15" customHeight="1">
      <c r="A25" s="109" t="s">
        <v>1158</v>
      </c>
      <c r="B25" s="119" t="s">
        <v>1099</v>
      </c>
      <c r="C25" s="100" t="s">
        <v>1865</v>
      </c>
      <c r="D25" s="77" t="s">
        <v>1866</v>
      </c>
      <c r="E25" s="77" t="s">
        <v>1666</v>
      </c>
      <c r="F25" s="112" t="s">
        <v>2547</v>
      </c>
      <c r="G25" s="110" t="s">
        <v>73</v>
      </c>
      <c r="M25" s="111"/>
    </row>
    <row r="26" spans="1:13" ht="15" customHeight="1">
      <c r="A26" s="109" t="s">
        <v>90</v>
      </c>
      <c r="B26" s="119" t="s">
        <v>1086</v>
      </c>
      <c r="C26" s="100" t="s">
        <v>2367</v>
      </c>
      <c r="D26" s="77" t="s">
        <v>2368</v>
      </c>
      <c r="E26" s="77" t="s">
        <v>2369</v>
      </c>
      <c r="F26" s="112" t="s">
        <v>59</v>
      </c>
      <c r="G26" s="110" t="s">
        <v>73</v>
      </c>
      <c r="M26" s="111"/>
    </row>
    <row r="27" spans="1:13" ht="15" customHeight="1">
      <c r="A27" s="109" t="s">
        <v>706</v>
      </c>
      <c r="B27" s="119" t="s">
        <v>1106</v>
      </c>
      <c r="C27" s="100" t="s">
        <v>1875</v>
      </c>
      <c r="D27" s="77" t="s">
        <v>1876</v>
      </c>
      <c r="E27" s="77" t="s">
        <v>1733</v>
      </c>
      <c r="F27" s="112" t="s">
        <v>1135</v>
      </c>
      <c r="G27" s="110" t="s">
        <v>75</v>
      </c>
      <c r="M27" s="111"/>
    </row>
    <row r="28" spans="1:13" ht="15" customHeight="1">
      <c r="A28" s="109" t="s">
        <v>1166</v>
      </c>
      <c r="B28" s="119" t="s">
        <v>1102</v>
      </c>
      <c r="C28" s="100" t="s">
        <v>1719</v>
      </c>
      <c r="D28" s="77" t="s">
        <v>1720</v>
      </c>
      <c r="E28" s="77" t="s">
        <v>1721</v>
      </c>
      <c r="F28" s="112" t="s">
        <v>1135</v>
      </c>
      <c r="G28" s="110" t="s">
        <v>73</v>
      </c>
      <c r="M28" s="111"/>
    </row>
    <row r="29" spans="1:13" ht="15" customHeight="1">
      <c r="A29" s="109" t="s">
        <v>83</v>
      </c>
      <c r="B29" s="119" t="s">
        <v>1106</v>
      </c>
      <c r="C29" s="100" t="s">
        <v>2344</v>
      </c>
      <c r="D29" s="77" t="s">
        <v>2345</v>
      </c>
      <c r="E29" s="77" t="s">
        <v>1670</v>
      </c>
      <c r="F29" s="112" t="s">
        <v>1135</v>
      </c>
      <c r="G29" s="110" t="s">
        <v>73</v>
      </c>
      <c r="M29" s="111"/>
    </row>
    <row r="30" spans="1:13" ht="15" customHeight="1">
      <c r="A30" s="109" t="s">
        <v>77</v>
      </c>
      <c r="B30" s="119" t="s">
        <v>1099</v>
      </c>
      <c r="C30" s="100" t="s">
        <v>1888</v>
      </c>
      <c r="D30" s="77" t="s">
        <v>1889</v>
      </c>
      <c r="E30" s="77" t="s">
        <v>1661</v>
      </c>
      <c r="F30" s="112" t="s">
        <v>78</v>
      </c>
      <c r="G30" s="110" t="s">
        <v>75</v>
      </c>
      <c r="M30" s="111"/>
    </row>
    <row r="31" spans="1:13" ht="15" customHeight="1">
      <c r="A31" s="109" t="s">
        <v>65</v>
      </c>
      <c r="B31" s="119" t="s">
        <v>1100</v>
      </c>
      <c r="C31" s="100" t="s">
        <v>1791</v>
      </c>
      <c r="D31" s="77" t="s">
        <v>1792</v>
      </c>
      <c r="E31" s="77" t="s">
        <v>1103</v>
      </c>
      <c r="F31" s="112" t="s">
        <v>2548</v>
      </c>
      <c r="G31" s="110" t="s">
        <v>60</v>
      </c>
      <c r="M31" s="111"/>
    </row>
    <row r="32" spans="1:13" ht="15" customHeight="1">
      <c r="A32" s="109" t="s">
        <v>58</v>
      </c>
      <c r="B32" s="119" t="s">
        <v>1108</v>
      </c>
      <c r="C32" s="100" t="s">
        <v>1689</v>
      </c>
      <c r="D32" s="77" t="s">
        <v>1690</v>
      </c>
      <c r="E32" s="77" t="s">
        <v>1692</v>
      </c>
      <c r="F32" s="112" t="s">
        <v>59</v>
      </c>
      <c r="G32" s="110" t="s">
        <v>60</v>
      </c>
      <c r="M32" s="111"/>
    </row>
    <row r="33" spans="1:13" ht="15" customHeight="1">
      <c r="A33" s="109" t="s">
        <v>698</v>
      </c>
      <c r="B33" s="119" t="s">
        <v>1095</v>
      </c>
      <c r="C33" s="100" t="s">
        <v>1930</v>
      </c>
      <c r="D33" s="77" t="s">
        <v>1931</v>
      </c>
      <c r="E33" s="77" t="s">
        <v>1932</v>
      </c>
      <c r="F33" s="112" t="s">
        <v>1135</v>
      </c>
      <c r="G33" s="110" t="s">
        <v>67</v>
      </c>
      <c r="M33" s="111"/>
    </row>
    <row r="34" spans="1:13" ht="15" customHeight="1">
      <c r="A34" s="109" t="s">
        <v>88</v>
      </c>
      <c r="B34" s="119" t="s">
        <v>1086</v>
      </c>
      <c r="C34" s="100" t="s">
        <v>2357</v>
      </c>
      <c r="D34" s="77" t="s">
        <v>2358</v>
      </c>
      <c r="E34" s="77" t="s">
        <v>1777</v>
      </c>
      <c r="F34" s="112" t="s">
        <v>59</v>
      </c>
      <c r="G34" s="110" t="s">
        <v>67</v>
      </c>
      <c r="M34" s="111"/>
    </row>
    <row r="35" spans="1:13" ht="15" customHeight="1">
      <c r="A35" s="109" t="s">
        <v>693</v>
      </c>
      <c r="B35" s="119" t="s">
        <v>1099</v>
      </c>
      <c r="C35" s="100" t="s">
        <v>1801</v>
      </c>
      <c r="D35" s="77" t="s">
        <v>1802</v>
      </c>
      <c r="E35" s="77" t="s">
        <v>1666</v>
      </c>
      <c r="F35" s="112" t="s">
        <v>68</v>
      </c>
      <c r="G35" s="110" t="s">
        <v>57</v>
      </c>
      <c r="M35" s="111"/>
    </row>
    <row r="36" spans="1:13" ht="15" customHeight="1">
      <c r="A36" s="109" t="s">
        <v>76</v>
      </c>
      <c r="B36" s="119" t="s">
        <v>1100</v>
      </c>
      <c r="C36" s="100" t="s">
        <v>1877</v>
      </c>
      <c r="D36" s="77" t="s">
        <v>1878</v>
      </c>
      <c r="E36" s="77" t="s">
        <v>1880</v>
      </c>
      <c r="F36" s="112" t="s">
        <v>47</v>
      </c>
      <c r="G36" s="110" t="s">
        <v>57</v>
      </c>
      <c r="M36" s="111"/>
    </row>
    <row r="37" spans="1:13" ht="15" customHeight="1">
      <c r="A37" s="109" t="s">
        <v>69</v>
      </c>
      <c r="B37" s="119" t="s">
        <v>1099</v>
      </c>
      <c r="C37" s="100" t="s">
        <v>1812</v>
      </c>
      <c r="D37" s="77" t="s">
        <v>1813</v>
      </c>
      <c r="E37" s="77" t="s">
        <v>1666</v>
      </c>
      <c r="F37" s="112" t="s">
        <v>59</v>
      </c>
      <c r="G37" s="110" t="s">
        <v>57</v>
      </c>
      <c r="M37" s="111"/>
    </row>
    <row r="38" spans="1:13" ht="15" customHeight="1">
      <c r="A38" s="109" t="s">
        <v>1209</v>
      </c>
      <c r="B38" s="119" t="s">
        <v>1095</v>
      </c>
      <c r="C38" s="100" t="s">
        <v>1857</v>
      </c>
      <c r="D38" s="77" t="s">
        <v>1858</v>
      </c>
      <c r="E38" s="77" t="s">
        <v>1838</v>
      </c>
      <c r="F38" s="112" t="s">
        <v>59</v>
      </c>
      <c r="G38" s="110" t="s">
        <v>72</v>
      </c>
      <c r="M38" s="111"/>
    </row>
    <row r="39" spans="1:13" ht="15" customHeight="1">
      <c r="A39" s="109" t="s">
        <v>694</v>
      </c>
      <c r="B39" s="119" t="s">
        <v>1108</v>
      </c>
      <c r="C39" s="100" t="s">
        <v>1694</v>
      </c>
      <c r="D39" s="77" t="s">
        <v>1695</v>
      </c>
      <c r="E39" s="77" t="s">
        <v>1696</v>
      </c>
      <c r="F39" s="112" t="s">
        <v>1135</v>
      </c>
      <c r="G39" s="110" t="s">
        <v>57</v>
      </c>
      <c r="M39" s="111"/>
    </row>
    <row r="40" spans="1:13" ht="15" customHeight="1">
      <c r="A40" s="109" t="s">
        <v>66</v>
      </c>
      <c r="B40" s="119" t="s">
        <v>1099</v>
      </c>
      <c r="C40" s="100" t="s">
        <v>1795</v>
      </c>
      <c r="D40" s="77" t="s">
        <v>1796</v>
      </c>
      <c r="E40" s="77" t="s">
        <v>1696</v>
      </c>
      <c r="F40" s="112" t="s">
        <v>1135</v>
      </c>
      <c r="G40" s="110" t="s">
        <v>67</v>
      </c>
      <c r="M40" s="111"/>
    </row>
    <row r="41" spans="1:13" ht="15" customHeight="1">
      <c r="A41" s="109" t="s">
        <v>1169</v>
      </c>
      <c r="B41" s="119" t="s">
        <v>1108</v>
      </c>
      <c r="C41" s="100" t="s">
        <v>1676</v>
      </c>
      <c r="D41" s="77" t="s">
        <v>1677</v>
      </c>
      <c r="E41" s="77" t="s">
        <v>1679</v>
      </c>
      <c r="F41" s="112" t="s">
        <v>56</v>
      </c>
      <c r="G41" s="110" t="s">
        <v>57</v>
      </c>
      <c r="M41" s="111"/>
    </row>
    <row r="42" spans="1:13" ht="15" customHeight="1">
      <c r="A42" s="109" t="s">
        <v>89</v>
      </c>
      <c r="B42" s="119" t="s">
        <v>1086</v>
      </c>
      <c r="C42" s="100" t="s">
        <v>2360</v>
      </c>
      <c r="D42" s="77" t="s">
        <v>2361</v>
      </c>
      <c r="E42" s="77" t="s">
        <v>1777</v>
      </c>
      <c r="F42" s="112" t="s">
        <v>2547</v>
      </c>
      <c r="G42" s="110" t="s">
        <v>696</v>
      </c>
      <c r="M42" s="111"/>
    </row>
    <row r="43" spans="1:13" ht="15" customHeight="1">
      <c r="A43" s="109" t="s">
        <v>87</v>
      </c>
      <c r="B43" s="119" t="s">
        <v>1086</v>
      </c>
      <c r="C43" s="100" t="s">
        <v>2354</v>
      </c>
      <c r="D43" s="77" t="s">
        <v>2355</v>
      </c>
      <c r="E43" s="77" t="s">
        <v>1103</v>
      </c>
      <c r="F43" s="112" t="s">
        <v>1135</v>
      </c>
      <c r="G43" s="110" t="s">
        <v>696</v>
      </c>
      <c r="M43" s="111"/>
    </row>
    <row r="44" spans="1:7" ht="12.75">
      <c r="A44" s="109" t="s">
        <v>79</v>
      </c>
      <c r="B44" s="119" t="s">
        <v>1099</v>
      </c>
      <c r="C44" s="100" t="s">
        <v>1918</v>
      </c>
      <c r="D44" s="77" t="s">
        <v>1919</v>
      </c>
      <c r="E44" s="77" t="s">
        <v>1788</v>
      </c>
      <c r="F44" s="112" t="s">
        <v>1135</v>
      </c>
      <c r="G44" s="110" t="s">
        <v>696</v>
      </c>
    </row>
    <row r="45" spans="1:7" ht="12.75">
      <c r="A45" s="109" t="s">
        <v>701</v>
      </c>
      <c r="B45" s="119" t="s">
        <v>1108</v>
      </c>
      <c r="C45" s="100" t="s">
        <v>1705</v>
      </c>
      <c r="D45" s="77" t="s">
        <v>1706</v>
      </c>
      <c r="E45" s="77" t="s">
        <v>1696</v>
      </c>
      <c r="F45" s="112" t="s">
        <v>1135</v>
      </c>
      <c r="G45" s="110" t="s">
        <v>696</v>
      </c>
    </row>
    <row r="46" spans="1:7" ht="12.75">
      <c r="A46" s="109" t="s">
        <v>84</v>
      </c>
      <c r="B46" s="119" t="s">
        <v>1107</v>
      </c>
      <c r="C46" s="100" t="s">
        <v>2351</v>
      </c>
      <c r="D46" s="77" t="s">
        <v>2352</v>
      </c>
      <c r="E46" s="77" t="s">
        <v>1137</v>
      </c>
      <c r="F46" s="112" t="s">
        <v>1135</v>
      </c>
      <c r="G46" s="110" t="s">
        <v>696</v>
      </c>
    </row>
    <row r="47" spans="1:7" ht="12.75">
      <c r="A47" s="109" t="s">
        <v>82</v>
      </c>
      <c r="B47" s="119" t="s">
        <v>1100</v>
      </c>
      <c r="C47" s="100" t="s">
        <v>1940</v>
      </c>
      <c r="D47" s="77" t="s">
        <v>1941</v>
      </c>
      <c r="E47" s="77" t="s">
        <v>1101</v>
      </c>
      <c r="F47" s="112" t="s">
        <v>1135</v>
      </c>
      <c r="G47" s="110" t="s">
        <v>696</v>
      </c>
    </row>
    <row r="48" spans="1:7" ht="12.75">
      <c r="A48" s="109" t="s">
        <v>1948</v>
      </c>
      <c r="B48" s="119" t="s">
        <v>1086</v>
      </c>
      <c r="C48" s="100" t="s">
        <v>2378</v>
      </c>
      <c r="D48" s="77" t="s">
        <v>2379</v>
      </c>
      <c r="E48" s="77" t="s">
        <v>2369</v>
      </c>
      <c r="F48" s="112" t="s">
        <v>2549</v>
      </c>
      <c r="G48" s="110" t="s">
        <v>697</v>
      </c>
    </row>
    <row r="49" spans="1:7" ht="12.75">
      <c r="A49" s="109" t="s">
        <v>699</v>
      </c>
      <c r="B49" s="119" t="s">
        <v>1104</v>
      </c>
      <c r="C49" s="100" t="s">
        <v>1867</v>
      </c>
      <c r="D49" s="77" t="s">
        <v>1868</v>
      </c>
      <c r="E49" s="77" t="s">
        <v>1139</v>
      </c>
      <c r="F49" s="112" t="s">
        <v>74</v>
      </c>
      <c r="G49" s="110" t="s">
        <v>697</v>
      </c>
    </row>
    <row r="50" spans="1:7" ht="12.75">
      <c r="A50" s="109" t="s">
        <v>1949</v>
      </c>
      <c r="B50" s="119" t="s">
        <v>1100</v>
      </c>
      <c r="C50" s="100" t="s">
        <v>2311</v>
      </c>
      <c r="D50" s="77" t="s">
        <v>2312</v>
      </c>
      <c r="E50" s="77" t="s">
        <v>2313</v>
      </c>
      <c r="F50" s="112" t="s">
        <v>1135</v>
      </c>
      <c r="G50" s="110" t="s">
        <v>697</v>
      </c>
    </row>
    <row r="51" spans="1:7" ht="12.75">
      <c r="A51" s="109" t="s">
        <v>1136</v>
      </c>
      <c r="B51" s="119" t="s">
        <v>1108</v>
      </c>
      <c r="C51" s="100" t="s">
        <v>1672</v>
      </c>
      <c r="D51" s="77" t="s">
        <v>1673</v>
      </c>
      <c r="E51" s="77" t="s">
        <v>1674</v>
      </c>
      <c r="F51" s="112" t="s">
        <v>1157</v>
      </c>
      <c r="G51" s="110" t="s">
        <v>697</v>
      </c>
    </row>
    <row r="52" spans="1:7" ht="12.75">
      <c r="A52" s="109" t="s">
        <v>1130</v>
      </c>
      <c r="B52" s="119" t="s">
        <v>1108</v>
      </c>
      <c r="C52" s="100" t="s">
        <v>1668</v>
      </c>
      <c r="D52" s="77" t="s">
        <v>1669</v>
      </c>
      <c r="E52" s="77" t="s">
        <v>1670</v>
      </c>
      <c r="F52" s="112" t="s">
        <v>1135</v>
      </c>
      <c r="G52" s="110"/>
    </row>
    <row r="53" spans="1:7" ht="12.75">
      <c r="A53" s="109" t="s">
        <v>81</v>
      </c>
      <c r="B53" s="119" t="s">
        <v>1099</v>
      </c>
      <c r="C53" s="100" t="s">
        <v>1937</v>
      </c>
      <c r="D53" s="77" t="s">
        <v>1938</v>
      </c>
      <c r="E53" s="77" t="s">
        <v>1788</v>
      </c>
      <c r="F53" s="112" t="s">
        <v>78</v>
      </c>
      <c r="G53" s="110" t="s">
        <v>1210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13" customWidth="1"/>
    <col min="2" max="2" width="4.421875" style="13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6" bestFit="1" customWidth="1"/>
    <col min="9" max="9" width="9.57421875" style="13" customWidth="1"/>
  </cols>
  <sheetData>
    <row r="1" ht="15">
      <c r="F1" s="20"/>
    </row>
    <row r="2" ht="15.75">
      <c r="F2" s="1" t="str">
        <f>Startlist!$F2</f>
        <v>Raplamaa rahvaralli 2019</v>
      </c>
    </row>
    <row r="3" ht="15">
      <c r="F3" s="20" t="str">
        <f>Startlist!$F3</f>
        <v>18.05.2019</v>
      </c>
    </row>
    <row r="4" spans="6:8" ht="15">
      <c r="F4" s="20" t="str">
        <f>Startlist!$F7</f>
        <v>Purku</v>
      </c>
      <c r="H4" s="15"/>
    </row>
    <row r="5" spans="1:9" ht="15.75">
      <c r="A5" s="11" t="s">
        <v>1050</v>
      </c>
      <c r="F5" s="1"/>
      <c r="H5" s="15"/>
      <c r="I5" s="18"/>
    </row>
    <row r="6" spans="1:9" ht="15">
      <c r="A6" s="65"/>
      <c r="B6"/>
      <c r="C6"/>
      <c r="H6" s="195"/>
      <c r="I6" s="190" t="s">
        <v>917</v>
      </c>
    </row>
    <row r="7" spans="1:11" ht="12.75">
      <c r="A7" s="196"/>
      <c r="B7" s="196"/>
      <c r="C7" s="196"/>
      <c r="D7" s="196"/>
      <c r="E7" s="196"/>
      <c r="F7" s="196"/>
      <c r="G7" s="196"/>
      <c r="H7" s="196"/>
      <c r="I7" s="196"/>
      <c r="J7" s="184"/>
      <c r="K7" s="184"/>
    </row>
    <row r="8" spans="1:9" ht="15" customHeight="1">
      <c r="A8" s="14" t="s">
        <v>1085</v>
      </c>
      <c r="B8" s="197" t="s">
        <v>918</v>
      </c>
      <c r="C8" s="197" t="s">
        <v>1095</v>
      </c>
      <c r="D8" s="197" t="s">
        <v>1743</v>
      </c>
      <c r="E8" s="197" t="s">
        <v>1744</v>
      </c>
      <c r="F8" s="197" t="s">
        <v>1087</v>
      </c>
      <c r="G8" s="197" t="s">
        <v>1678</v>
      </c>
      <c r="H8" s="197" t="s">
        <v>1745</v>
      </c>
      <c r="I8" s="191" t="s">
        <v>197</v>
      </c>
    </row>
    <row r="9" spans="1:9" ht="15" customHeight="1">
      <c r="A9" s="19" t="s">
        <v>1088</v>
      </c>
      <c r="B9" s="185" t="s">
        <v>919</v>
      </c>
      <c r="C9" s="185" t="s">
        <v>1095</v>
      </c>
      <c r="D9" s="185" t="s">
        <v>1758</v>
      </c>
      <c r="E9" s="185" t="s">
        <v>1759</v>
      </c>
      <c r="F9" s="185" t="s">
        <v>1087</v>
      </c>
      <c r="G9" s="185" t="s">
        <v>1760</v>
      </c>
      <c r="H9" s="185" t="s">
        <v>1761</v>
      </c>
      <c r="I9" s="192" t="s">
        <v>199</v>
      </c>
    </row>
    <row r="10" spans="1:9" ht="15" customHeight="1">
      <c r="A10" s="19" t="s">
        <v>1089</v>
      </c>
      <c r="B10" s="185" t="s">
        <v>920</v>
      </c>
      <c r="C10" s="185" t="s">
        <v>1095</v>
      </c>
      <c r="D10" s="185" t="s">
        <v>1767</v>
      </c>
      <c r="E10" s="185" t="s">
        <v>1768</v>
      </c>
      <c r="F10" s="185" t="s">
        <v>1087</v>
      </c>
      <c r="G10" s="185" t="s">
        <v>1091</v>
      </c>
      <c r="H10" s="185" t="s">
        <v>1769</v>
      </c>
      <c r="I10" s="192" t="s">
        <v>201</v>
      </c>
    </row>
    <row r="11" spans="1:9" ht="15" customHeight="1">
      <c r="A11" s="19" t="s">
        <v>1090</v>
      </c>
      <c r="B11" s="185" t="s">
        <v>700</v>
      </c>
      <c r="C11" s="185" t="s">
        <v>1095</v>
      </c>
      <c r="D11" s="185" t="s">
        <v>1747</v>
      </c>
      <c r="E11" s="185" t="s">
        <v>1748</v>
      </c>
      <c r="F11" s="185" t="s">
        <v>1087</v>
      </c>
      <c r="G11" s="185" t="s">
        <v>1678</v>
      </c>
      <c r="H11" s="185" t="s">
        <v>1745</v>
      </c>
      <c r="I11" s="192" t="s">
        <v>203</v>
      </c>
    </row>
    <row r="12" spans="1:9" ht="15" customHeight="1">
      <c r="A12" s="19" t="s">
        <v>1092</v>
      </c>
      <c r="B12" s="185" t="s">
        <v>705</v>
      </c>
      <c r="C12" s="185" t="s">
        <v>1095</v>
      </c>
      <c r="D12" s="185" t="s">
        <v>1753</v>
      </c>
      <c r="E12" s="185" t="s">
        <v>1754</v>
      </c>
      <c r="F12" s="185" t="s">
        <v>1087</v>
      </c>
      <c r="G12" s="185" t="s">
        <v>1755</v>
      </c>
      <c r="H12" s="185" t="s">
        <v>1756</v>
      </c>
      <c r="I12" s="192" t="s">
        <v>205</v>
      </c>
    </row>
    <row r="13" spans="1:9" ht="15" customHeight="1">
      <c r="A13" s="19" t="s">
        <v>1093</v>
      </c>
      <c r="B13" s="185" t="s">
        <v>704</v>
      </c>
      <c r="C13" s="185" t="s">
        <v>1095</v>
      </c>
      <c r="D13" s="185" t="s">
        <v>1836</v>
      </c>
      <c r="E13" s="185" t="s">
        <v>1837</v>
      </c>
      <c r="F13" s="185" t="s">
        <v>1087</v>
      </c>
      <c r="G13" s="185" t="s">
        <v>1660</v>
      </c>
      <c r="H13" s="185" t="s">
        <v>1838</v>
      </c>
      <c r="I13" s="192" t="s">
        <v>208</v>
      </c>
    </row>
    <row r="14" spans="1:9" ht="15" customHeight="1">
      <c r="A14" s="19" t="s">
        <v>1094</v>
      </c>
      <c r="B14" s="185" t="s">
        <v>417</v>
      </c>
      <c r="C14" s="185" t="s">
        <v>1100</v>
      </c>
      <c r="D14" s="185" t="s">
        <v>1933</v>
      </c>
      <c r="E14" s="185" t="s">
        <v>1934</v>
      </c>
      <c r="F14" s="185" t="s">
        <v>1087</v>
      </c>
      <c r="G14" s="185" t="s">
        <v>1935</v>
      </c>
      <c r="H14" s="185" t="s">
        <v>1936</v>
      </c>
      <c r="I14" s="192" t="s">
        <v>211</v>
      </c>
    </row>
    <row r="15" spans="1:9" ht="15" customHeight="1">
      <c r="A15" s="19" t="s">
        <v>1096</v>
      </c>
      <c r="B15" s="185" t="s">
        <v>921</v>
      </c>
      <c r="C15" s="185" t="s">
        <v>1100</v>
      </c>
      <c r="D15" s="185" t="s">
        <v>1778</v>
      </c>
      <c r="E15" s="185" t="s">
        <v>1779</v>
      </c>
      <c r="F15" s="185" t="s">
        <v>1087</v>
      </c>
      <c r="G15" s="185" t="s">
        <v>1780</v>
      </c>
      <c r="H15" s="185" t="s">
        <v>1109</v>
      </c>
      <c r="I15" s="192" t="s">
        <v>214</v>
      </c>
    </row>
    <row r="16" spans="1:9" ht="15" customHeight="1">
      <c r="A16" s="19" t="s">
        <v>1097</v>
      </c>
      <c r="B16" s="185" t="s">
        <v>923</v>
      </c>
      <c r="C16" s="185" t="s">
        <v>1100</v>
      </c>
      <c r="D16" s="236" t="s">
        <v>2531</v>
      </c>
      <c r="E16" s="236" t="s">
        <v>2532</v>
      </c>
      <c r="F16" s="185" t="s">
        <v>1087</v>
      </c>
      <c r="G16" s="185" t="s">
        <v>1678</v>
      </c>
      <c r="H16" s="185" t="s">
        <v>1109</v>
      </c>
      <c r="I16" s="192" t="s">
        <v>217</v>
      </c>
    </row>
    <row r="17" spans="1:9" ht="15" customHeight="1">
      <c r="A17" s="19" t="s">
        <v>1098</v>
      </c>
      <c r="B17" s="185" t="s">
        <v>922</v>
      </c>
      <c r="C17" s="185" t="s">
        <v>1100</v>
      </c>
      <c r="D17" s="185" t="s">
        <v>1781</v>
      </c>
      <c r="E17" s="185" t="s">
        <v>1782</v>
      </c>
      <c r="F17" s="185" t="s">
        <v>1087</v>
      </c>
      <c r="G17" s="185" t="s">
        <v>1783</v>
      </c>
      <c r="H17" s="185" t="s">
        <v>1784</v>
      </c>
      <c r="I17" s="192" t="s">
        <v>220</v>
      </c>
    </row>
    <row r="18" spans="1:9" ht="15" customHeight="1">
      <c r="A18" s="187"/>
      <c r="B18" s="155"/>
      <c r="C18" s="155"/>
      <c r="D18" s="155"/>
      <c r="E18" s="155"/>
      <c r="F18" s="155"/>
      <c r="G18" s="155"/>
      <c r="H18" s="155"/>
      <c r="I18" s="193"/>
    </row>
    <row r="19" spans="1:10" s="3" customFormat="1" ht="15" customHeight="1">
      <c r="A19" s="187"/>
      <c r="B19" s="155"/>
      <c r="C19" s="155"/>
      <c r="D19" s="155"/>
      <c r="E19" s="155"/>
      <c r="F19" s="155"/>
      <c r="G19" s="155"/>
      <c r="H19" s="195"/>
      <c r="I19" s="190" t="s">
        <v>924</v>
      </c>
      <c r="J19"/>
    </row>
    <row r="20" spans="1:10" s="17" customFormat="1" ht="15" customHeight="1">
      <c r="A20" s="198" t="s">
        <v>1085</v>
      </c>
      <c r="B20" s="199" t="s">
        <v>918</v>
      </c>
      <c r="C20" s="199" t="s">
        <v>1095</v>
      </c>
      <c r="D20" s="199" t="s">
        <v>1743</v>
      </c>
      <c r="E20" s="199" t="s">
        <v>1744</v>
      </c>
      <c r="F20" s="199" t="s">
        <v>1087</v>
      </c>
      <c r="G20" s="199" t="s">
        <v>1678</v>
      </c>
      <c r="H20" s="199" t="s">
        <v>1745</v>
      </c>
      <c r="I20" s="198" t="s">
        <v>197</v>
      </c>
      <c r="J20"/>
    </row>
    <row r="21" spans="1:10" s="17" customFormat="1" ht="15" customHeight="1">
      <c r="A21" s="188" t="s">
        <v>1088</v>
      </c>
      <c r="B21" s="189" t="s">
        <v>919</v>
      </c>
      <c r="C21" s="189" t="s">
        <v>1095</v>
      </c>
      <c r="D21" s="189" t="s">
        <v>1758</v>
      </c>
      <c r="E21" s="189" t="s">
        <v>1759</v>
      </c>
      <c r="F21" s="189" t="s">
        <v>1087</v>
      </c>
      <c r="G21" s="189" t="s">
        <v>1760</v>
      </c>
      <c r="H21" s="189" t="s">
        <v>1761</v>
      </c>
      <c r="I21" s="194" t="s">
        <v>199</v>
      </c>
      <c r="J21"/>
    </row>
    <row r="22" spans="1:9" ht="15" customHeight="1">
      <c r="A22" s="188" t="s">
        <v>1089</v>
      </c>
      <c r="B22" s="189" t="s">
        <v>920</v>
      </c>
      <c r="C22" s="189" t="s">
        <v>1095</v>
      </c>
      <c r="D22" s="189" t="s">
        <v>1767</v>
      </c>
      <c r="E22" s="189" t="s">
        <v>1768</v>
      </c>
      <c r="F22" s="189" t="s">
        <v>1087</v>
      </c>
      <c r="G22" s="189" t="s">
        <v>1091</v>
      </c>
      <c r="H22" s="189" t="s">
        <v>1769</v>
      </c>
      <c r="I22" s="194" t="s">
        <v>201</v>
      </c>
    </row>
    <row r="23" spans="1:9" ht="15" customHeight="1">
      <c r="A23" s="187"/>
      <c r="B23" s="155"/>
      <c r="C23" s="155"/>
      <c r="D23" s="155"/>
      <c r="E23" s="155"/>
      <c r="F23" s="155"/>
      <c r="G23" s="155"/>
      <c r="H23" s="155"/>
      <c r="I23" s="193"/>
    </row>
    <row r="24" spans="1:10" s="3" customFormat="1" ht="15" customHeight="1">
      <c r="A24" s="187"/>
      <c r="B24" s="155"/>
      <c r="C24" s="155"/>
      <c r="D24" s="155"/>
      <c r="E24" s="155"/>
      <c r="F24" s="155"/>
      <c r="G24" s="155"/>
      <c r="H24" s="195"/>
      <c r="I24" s="190" t="s">
        <v>925</v>
      </c>
      <c r="J24"/>
    </row>
    <row r="25" spans="1:10" s="17" customFormat="1" ht="15" customHeight="1">
      <c r="A25" s="198" t="s">
        <v>1085</v>
      </c>
      <c r="B25" s="199" t="s">
        <v>417</v>
      </c>
      <c r="C25" s="199" t="s">
        <v>1100</v>
      </c>
      <c r="D25" s="199" t="s">
        <v>1933</v>
      </c>
      <c r="E25" s="199" t="s">
        <v>1934</v>
      </c>
      <c r="F25" s="199" t="s">
        <v>1087</v>
      </c>
      <c r="G25" s="199" t="s">
        <v>1935</v>
      </c>
      <c r="H25" s="199" t="s">
        <v>1936</v>
      </c>
      <c r="I25" s="198" t="s">
        <v>210</v>
      </c>
      <c r="J25"/>
    </row>
    <row r="26" spans="1:10" s="17" customFormat="1" ht="15" customHeight="1">
      <c r="A26" s="188" t="s">
        <v>1088</v>
      </c>
      <c r="B26" s="189" t="s">
        <v>921</v>
      </c>
      <c r="C26" s="189" t="s">
        <v>1100</v>
      </c>
      <c r="D26" s="189" t="s">
        <v>1778</v>
      </c>
      <c r="E26" s="189" t="s">
        <v>1779</v>
      </c>
      <c r="F26" s="189" t="s">
        <v>1087</v>
      </c>
      <c r="G26" s="189" t="s">
        <v>1780</v>
      </c>
      <c r="H26" s="189" t="s">
        <v>1109</v>
      </c>
      <c r="I26" s="194" t="s">
        <v>418</v>
      </c>
      <c r="J26"/>
    </row>
    <row r="27" spans="1:9" ht="15" customHeight="1">
      <c r="A27" s="188" t="s">
        <v>1089</v>
      </c>
      <c r="B27" s="189" t="s">
        <v>923</v>
      </c>
      <c r="C27" s="189" t="s">
        <v>1100</v>
      </c>
      <c r="D27" s="189" t="s">
        <v>2531</v>
      </c>
      <c r="E27" s="189" t="s">
        <v>2532</v>
      </c>
      <c r="F27" s="189" t="s">
        <v>1087</v>
      </c>
      <c r="G27" s="189" t="s">
        <v>1678</v>
      </c>
      <c r="H27" s="189" t="s">
        <v>1109</v>
      </c>
      <c r="I27" s="194" t="s">
        <v>419</v>
      </c>
    </row>
    <row r="28" spans="1:9" ht="15" customHeight="1">
      <c r="A28" s="187"/>
      <c r="B28" s="155"/>
      <c r="C28" s="155"/>
      <c r="D28" s="155"/>
      <c r="E28" s="155"/>
      <c r="F28" s="155"/>
      <c r="G28" s="155"/>
      <c r="H28" s="155"/>
      <c r="I28" s="193"/>
    </row>
    <row r="29" spans="1:10" s="3" customFormat="1" ht="15" customHeight="1">
      <c r="A29" s="187"/>
      <c r="B29" s="155"/>
      <c r="C29" s="155"/>
      <c r="D29" s="155"/>
      <c r="E29" s="155"/>
      <c r="F29" s="155"/>
      <c r="G29" s="155"/>
      <c r="H29" s="195"/>
      <c r="I29" s="190" t="s">
        <v>926</v>
      </c>
      <c r="J29"/>
    </row>
    <row r="30" spans="1:10" s="17" customFormat="1" ht="15" customHeight="1">
      <c r="A30" s="198" t="s">
        <v>1085</v>
      </c>
      <c r="B30" s="199" t="s">
        <v>927</v>
      </c>
      <c r="C30" s="199" t="s">
        <v>1099</v>
      </c>
      <c r="D30" s="199" t="s">
        <v>1797</v>
      </c>
      <c r="E30" s="199" t="s">
        <v>1798</v>
      </c>
      <c r="F30" s="199" t="s">
        <v>1087</v>
      </c>
      <c r="G30" s="199" t="s">
        <v>1091</v>
      </c>
      <c r="H30" s="199" t="s">
        <v>1737</v>
      </c>
      <c r="I30" s="198" t="s">
        <v>226</v>
      </c>
      <c r="J30"/>
    </row>
    <row r="31" spans="1:10" s="17" customFormat="1" ht="15" customHeight="1">
      <c r="A31" s="188" t="s">
        <v>1088</v>
      </c>
      <c r="B31" s="189" t="s">
        <v>702</v>
      </c>
      <c r="C31" s="189" t="s">
        <v>1099</v>
      </c>
      <c r="D31" s="189" t="s">
        <v>1799</v>
      </c>
      <c r="E31" s="189" t="s">
        <v>1800</v>
      </c>
      <c r="F31" s="189" t="s">
        <v>1087</v>
      </c>
      <c r="G31" s="189"/>
      <c r="H31" s="189" t="s">
        <v>1666</v>
      </c>
      <c r="I31" s="194" t="s">
        <v>420</v>
      </c>
      <c r="J31"/>
    </row>
    <row r="32" spans="1:9" ht="15" customHeight="1">
      <c r="A32" s="188" t="s">
        <v>1089</v>
      </c>
      <c r="B32" s="189" t="s">
        <v>836</v>
      </c>
      <c r="C32" s="189" t="s">
        <v>1099</v>
      </c>
      <c r="D32" s="189" t="s">
        <v>1832</v>
      </c>
      <c r="E32" s="189" t="s">
        <v>1833</v>
      </c>
      <c r="F32" s="189" t="s">
        <v>1087</v>
      </c>
      <c r="G32" s="189" t="s">
        <v>1717</v>
      </c>
      <c r="H32" s="189" t="s">
        <v>1666</v>
      </c>
      <c r="I32" s="194" t="s">
        <v>421</v>
      </c>
    </row>
    <row r="33" spans="1:9" ht="15" customHeight="1">
      <c r="A33" s="187"/>
      <c r="B33" s="155"/>
      <c r="C33" s="155"/>
      <c r="D33" s="155"/>
      <c r="E33" s="155"/>
      <c r="F33" s="155"/>
      <c r="G33" s="155"/>
      <c r="H33" s="155"/>
      <c r="I33" s="193"/>
    </row>
    <row r="34" spans="1:10" s="3" customFormat="1" ht="15" customHeight="1">
      <c r="A34" s="187"/>
      <c r="B34" s="155"/>
      <c r="C34" s="155"/>
      <c r="D34" s="155"/>
      <c r="E34" s="155"/>
      <c r="F34" s="155"/>
      <c r="G34" s="155"/>
      <c r="H34" s="195"/>
      <c r="I34" s="190" t="s">
        <v>928</v>
      </c>
      <c r="J34"/>
    </row>
    <row r="35" spans="1:10" s="17" customFormat="1" ht="15" customHeight="1">
      <c r="A35" s="198" t="s">
        <v>1085</v>
      </c>
      <c r="B35" s="199" t="s">
        <v>929</v>
      </c>
      <c r="C35" s="199" t="s">
        <v>1106</v>
      </c>
      <c r="D35" s="199" t="s">
        <v>1885</v>
      </c>
      <c r="E35" s="199" t="s">
        <v>1886</v>
      </c>
      <c r="F35" s="199" t="s">
        <v>1087</v>
      </c>
      <c r="G35" s="199"/>
      <c r="H35" s="199" t="s">
        <v>1887</v>
      </c>
      <c r="I35" s="198" t="s">
        <v>372</v>
      </c>
      <c r="J35"/>
    </row>
    <row r="36" spans="1:10" s="17" customFormat="1" ht="15" customHeight="1">
      <c r="A36" s="188" t="s">
        <v>1088</v>
      </c>
      <c r="B36" s="189" t="s">
        <v>930</v>
      </c>
      <c r="C36" s="189" t="s">
        <v>1106</v>
      </c>
      <c r="D36" s="189" t="s">
        <v>1912</v>
      </c>
      <c r="E36" s="189" t="s">
        <v>1913</v>
      </c>
      <c r="F36" s="189" t="s">
        <v>1087</v>
      </c>
      <c r="G36" s="189" t="s">
        <v>1110</v>
      </c>
      <c r="H36" s="189" t="s">
        <v>1666</v>
      </c>
      <c r="I36" s="194" t="s">
        <v>422</v>
      </c>
      <c r="J36"/>
    </row>
    <row r="37" spans="1:9" ht="15" customHeight="1">
      <c r="A37" s="188" t="s">
        <v>1089</v>
      </c>
      <c r="B37" s="189" t="s">
        <v>1155</v>
      </c>
      <c r="C37" s="189" t="s">
        <v>1106</v>
      </c>
      <c r="D37" s="189" t="s">
        <v>1881</v>
      </c>
      <c r="E37" s="189" t="s">
        <v>1882</v>
      </c>
      <c r="F37" s="189" t="s">
        <v>1087</v>
      </c>
      <c r="G37" s="189" t="s">
        <v>1678</v>
      </c>
      <c r="H37" s="189" t="s">
        <v>1872</v>
      </c>
      <c r="I37" s="194" t="s">
        <v>423</v>
      </c>
    </row>
    <row r="38" spans="1:9" ht="15" customHeight="1">
      <c r="A38" s="187"/>
      <c r="B38" s="155"/>
      <c r="C38" s="155"/>
      <c r="D38" s="155"/>
      <c r="E38" s="155"/>
      <c r="F38" s="155"/>
      <c r="G38" s="155"/>
      <c r="H38" s="155"/>
      <c r="I38" s="193"/>
    </row>
    <row r="39" spans="1:10" s="3" customFormat="1" ht="15" customHeight="1">
      <c r="A39" s="187"/>
      <c r="B39" s="155"/>
      <c r="C39" s="155"/>
      <c r="D39" s="155"/>
      <c r="E39" s="155"/>
      <c r="F39" s="155"/>
      <c r="G39" s="155"/>
      <c r="H39" s="186"/>
      <c r="I39" s="193" t="s">
        <v>931</v>
      </c>
      <c r="J39"/>
    </row>
    <row r="40" spans="1:10" s="17" customFormat="1" ht="15" customHeight="1">
      <c r="A40" s="198" t="s">
        <v>1085</v>
      </c>
      <c r="B40" s="199" t="s">
        <v>932</v>
      </c>
      <c r="C40" s="199" t="s">
        <v>1102</v>
      </c>
      <c r="D40" s="199" t="s">
        <v>1731</v>
      </c>
      <c r="E40" s="199" t="s">
        <v>1732</v>
      </c>
      <c r="F40" s="199" t="s">
        <v>1087</v>
      </c>
      <c r="G40" s="199" t="s">
        <v>1710</v>
      </c>
      <c r="H40" s="199" t="s">
        <v>1733</v>
      </c>
      <c r="I40" s="198" t="s">
        <v>257</v>
      </c>
      <c r="J40"/>
    </row>
    <row r="41" spans="1:10" s="17" customFormat="1" ht="15" customHeight="1">
      <c r="A41" s="188" t="s">
        <v>1088</v>
      </c>
      <c r="B41" s="189" t="s">
        <v>1165</v>
      </c>
      <c r="C41" s="189" t="s">
        <v>1102</v>
      </c>
      <c r="D41" s="189" t="s">
        <v>2529</v>
      </c>
      <c r="E41" s="189" t="s">
        <v>2530</v>
      </c>
      <c r="F41" s="189" t="s">
        <v>1087</v>
      </c>
      <c r="G41" s="189" t="s">
        <v>1403</v>
      </c>
      <c r="H41" s="189" t="s">
        <v>1737</v>
      </c>
      <c r="I41" s="194" t="s">
        <v>424</v>
      </c>
      <c r="J41"/>
    </row>
    <row r="42" spans="1:9" ht="15" customHeight="1">
      <c r="A42" s="188" t="s">
        <v>1089</v>
      </c>
      <c r="B42" s="189" t="s">
        <v>933</v>
      </c>
      <c r="C42" s="189" t="s">
        <v>1102</v>
      </c>
      <c r="D42" s="189" t="s">
        <v>1739</v>
      </c>
      <c r="E42" s="189" t="s">
        <v>1740</v>
      </c>
      <c r="F42" s="189" t="s">
        <v>1087</v>
      </c>
      <c r="G42" s="189" t="s">
        <v>1741</v>
      </c>
      <c r="H42" s="189" t="s">
        <v>1733</v>
      </c>
      <c r="I42" s="194" t="s">
        <v>425</v>
      </c>
    </row>
    <row r="43" spans="1:9" ht="15" customHeight="1">
      <c r="A43" s="187"/>
      <c r="B43" s="155"/>
      <c r="C43" s="155"/>
      <c r="D43" s="155"/>
      <c r="E43" s="155"/>
      <c r="F43" s="155"/>
      <c r="G43" s="155"/>
      <c r="H43" s="155"/>
      <c r="I43" s="193"/>
    </row>
    <row r="44" spans="1:10" s="3" customFormat="1" ht="15" customHeight="1">
      <c r="A44" s="187"/>
      <c r="B44" s="155"/>
      <c r="C44" s="155"/>
      <c r="D44" s="155"/>
      <c r="E44" s="155"/>
      <c r="F44" s="155"/>
      <c r="G44" s="155"/>
      <c r="H44" s="155"/>
      <c r="I44" s="193" t="s">
        <v>934</v>
      </c>
      <c r="J44"/>
    </row>
    <row r="45" spans="1:10" s="17" customFormat="1" ht="15" customHeight="1">
      <c r="A45" s="198" t="s">
        <v>1085</v>
      </c>
      <c r="B45" s="199" t="s">
        <v>1167</v>
      </c>
      <c r="C45" s="199" t="s">
        <v>1108</v>
      </c>
      <c r="D45" s="199" t="s">
        <v>1708</v>
      </c>
      <c r="E45" s="199" t="s">
        <v>1709</v>
      </c>
      <c r="F45" s="199" t="s">
        <v>1087</v>
      </c>
      <c r="G45" s="199" t="s">
        <v>1710</v>
      </c>
      <c r="H45" s="199" t="s">
        <v>1666</v>
      </c>
      <c r="I45" s="198" t="s">
        <v>260</v>
      </c>
      <c r="J45"/>
    </row>
    <row r="46" spans="1:10" s="17" customFormat="1" ht="15" customHeight="1">
      <c r="A46" s="188" t="s">
        <v>1088</v>
      </c>
      <c r="B46" s="189" t="s">
        <v>935</v>
      </c>
      <c r="C46" s="189" t="s">
        <v>1108</v>
      </c>
      <c r="D46" s="189" t="s">
        <v>2528</v>
      </c>
      <c r="E46" s="189" t="s">
        <v>1664</v>
      </c>
      <c r="F46" s="189" t="s">
        <v>1087</v>
      </c>
      <c r="G46" s="189" t="s">
        <v>1665</v>
      </c>
      <c r="H46" s="189" t="s">
        <v>1666</v>
      </c>
      <c r="I46" s="194" t="s">
        <v>426</v>
      </c>
      <c r="J46"/>
    </row>
    <row r="47" spans="1:9" ht="15" customHeight="1">
      <c r="A47" s="188" t="s">
        <v>1089</v>
      </c>
      <c r="B47" s="189" t="s">
        <v>1168</v>
      </c>
      <c r="C47" s="189" t="s">
        <v>1108</v>
      </c>
      <c r="D47" s="189" t="s">
        <v>1701</v>
      </c>
      <c r="E47" s="189" t="s">
        <v>1702</v>
      </c>
      <c r="F47" s="189" t="s">
        <v>1087</v>
      </c>
      <c r="G47" s="189" t="s">
        <v>1703</v>
      </c>
      <c r="H47" s="189" t="s">
        <v>1666</v>
      </c>
      <c r="I47" s="194" t="s">
        <v>427</v>
      </c>
    </row>
    <row r="48" spans="1:9" ht="15" customHeight="1">
      <c r="A48" s="187"/>
      <c r="B48" s="155"/>
      <c r="C48" s="155"/>
      <c r="D48" s="155"/>
      <c r="E48" s="155"/>
      <c r="F48" s="155"/>
      <c r="G48" s="155"/>
      <c r="H48" s="155"/>
      <c r="I48" s="193"/>
    </row>
    <row r="49" spans="1:10" s="3" customFormat="1" ht="15" customHeight="1">
      <c r="A49" s="187"/>
      <c r="B49" s="200"/>
      <c r="C49" s="200"/>
      <c r="D49" s="200"/>
      <c r="E49" s="200"/>
      <c r="F49" s="200"/>
      <c r="G49" s="200"/>
      <c r="H49" s="200"/>
      <c r="I49" s="201" t="s">
        <v>936</v>
      </c>
      <c r="J49"/>
    </row>
    <row r="50" spans="1:10" s="17" customFormat="1" ht="15" customHeight="1">
      <c r="A50" s="198" t="s">
        <v>1085</v>
      </c>
      <c r="B50" s="199" t="s">
        <v>937</v>
      </c>
      <c r="C50" s="199" t="s">
        <v>1107</v>
      </c>
      <c r="D50" s="199" t="s">
        <v>1816</v>
      </c>
      <c r="E50" s="199" t="s">
        <v>1817</v>
      </c>
      <c r="F50" s="199" t="s">
        <v>1087</v>
      </c>
      <c r="G50" s="199" t="s">
        <v>1818</v>
      </c>
      <c r="H50" s="199" t="s">
        <v>1138</v>
      </c>
      <c r="I50" s="198" t="s">
        <v>269</v>
      </c>
      <c r="J50"/>
    </row>
    <row r="51" spans="1:10" s="17" customFormat="1" ht="15" customHeight="1">
      <c r="A51" s="188" t="s">
        <v>1088</v>
      </c>
      <c r="B51" s="189" t="s">
        <v>938</v>
      </c>
      <c r="C51" s="189" t="s">
        <v>1107</v>
      </c>
      <c r="D51" s="189" t="s">
        <v>1814</v>
      </c>
      <c r="E51" s="189" t="s">
        <v>1815</v>
      </c>
      <c r="F51" s="189" t="s">
        <v>1087</v>
      </c>
      <c r="G51" s="189"/>
      <c r="H51" s="189" t="s">
        <v>1137</v>
      </c>
      <c r="I51" s="194" t="s">
        <v>428</v>
      </c>
      <c r="J51"/>
    </row>
    <row r="52" spans="1:9" ht="15" customHeight="1">
      <c r="A52" s="188" t="s">
        <v>1089</v>
      </c>
      <c r="B52" s="189" t="s">
        <v>838</v>
      </c>
      <c r="C52" s="189" t="s">
        <v>1107</v>
      </c>
      <c r="D52" s="189" t="s">
        <v>1850</v>
      </c>
      <c r="E52" s="189" t="s">
        <v>1851</v>
      </c>
      <c r="F52" s="189" t="s">
        <v>1087</v>
      </c>
      <c r="G52" s="189" t="s">
        <v>1806</v>
      </c>
      <c r="H52" s="189" t="s">
        <v>1137</v>
      </c>
      <c r="I52" s="194" t="s">
        <v>429</v>
      </c>
    </row>
    <row r="53" spans="1:9" ht="15" customHeight="1">
      <c r="A53" s="187"/>
      <c r="B53" s="200"/>
      <c r="C53" s="200"/>
      <c r="D53" s="200"/>
      <c r="E53" s="200"/>
      <c r="F53" s="200"/>
      <c r="G53" s="200"/>
      <c r="H53" s="200"/>
      <c r="I53" s="201"/>
    </row>
    <row r="54" spans="1:10" s="3" customFormat="1" ht="15" customHeight="1">
      <c r="A54" s="187"/>
      <c r="B54" s="200"/>
      <c r="C54" s="200"/>
      <c r="D54" s="200"/>
      <c r="E54" s="200"/>
      <c r="F54" s="200"/>
      <c r="G54" s="200"/>
      <c r="H54" s="200"/>
      <c r="I54" s="201" t="s">
        <v>1170</v>
      </c>
      <c r="J54"/>
    </row>
    <row r="55" spans="1:10" s="17" customFormat="1" ht="15" customHeight="1">
      <c r="A55" s="198" t="s">
        <v>1085</v>
      </c>
      <c r="B55" s="199" t="s">
        <v>946</v>
      </c>
      <c r="C55" s="199" t="s">
        <v>1104</v>
      </c>
      <c r="D55" s="199" t="s">
        <v>1873</v>
      </c>
      <c r="E55" s="199" t="s">
        <v>1874</v>
      </c>
      <c r="F55" s="199" t="s">
        <v>1087</v>
      </c>
      <c r="G55" s="199" t="s">
        <v>1710</v>
      </c>
      <c r="H55" s="199" t="s">
        <v>1105</v>
      </c>
      <c r="I55" s="198" t="s">
        <v>334</v>
      </c>
      <c r="J55"/>
    </row>
    <row r="56" spans="1:10" s="17" customFormat="1" ht="15" customHeight="1">
      <c r="A56" s="188" t="s">
        <v>1088</v>
      </c>
      <c r="B56" s="189" t="s">
        <v>939</v>
      </c>
      <c r="C56" s="189" t="s">
        <v>1104</v>
      </c>
      <c r="D56" s="189" t="s">
        <v>1894</v>
      </c>
      <c r="E56" s="189" t="s">
        <v>2527</v>
      </c>
      <c r="F56" s="189" t="s">
        <v>1087</v>
      </c>
      <c r="G56" s="189" t="s">
        <v>1710</v>
      </c>
      <c r="H56" s="189" t="s">
        <v>1139</v>
      </c>
      <c r="I56" s="194" t="s">
        <v>430</v>
      </c>
      <c r="J56"/>
    </row>
    <row r="57" spans="1:9" ht="15" customHeight="1">
      <c r="A57" s="188" t="s">
        <v>1089</v>
      </c>
      <c r="B57" s="189" t="s">
        <v>431</v>
      </c>
      <c r="C57" s="189" t="s">
        <v>1104</v>
      </c>
      <c r="D57" s="189" t="s">
        <v>1916</v>
      </c>
      <c r="E57" s="189" t="s">
        <v>1917</v>
      </c>
      <c r="F57" s="189" t="s">
        <v>1087</v>
      </c>
      <c r="G57" s="189" t="s">
        <v>1710</v>
      </c>
      <c r="H57" s="189" t="s">
        <v>1141</v>
      </c>
      <c r="I57" s="194" t="s">
        <v>432</v>
      </c>
    </row>
    <row r="58" spans="1:9" ht="15" customHeight="1">
      <c r="A58" s="187"/>
      <c r="B58" s="200"/>
      <c r="C58" s="200"/>
      <c r="D58" s="200"/>
      <c r="E58" s="200"/>
      <c r="F58" s="200"/>
      <c r="G58" s="200"/>
      <c r="H58" s="200"/>
      <c r="I58" s="201"/>
    </row>
    <row r="59" spans="1:10" s="3" customFormat="1" ht="15" customHeight="1">
      <c r="A59" s="187"/>
      <c r="B59" s="200"/>
      <c r="C59" s="200"/>
      <c r="D59" s="200"/>
      <c r="E59" s="200"/>
      <c r="F59" s="200"/>
      <c r="G59" s="200"/>
      <c r="H59" s="200"/>
      <c r="I59" s="201" t="s">
        <v>940</v>
      </c>
      <c r="J59"/>
    </row>
    <row r="60" spans="1:10" s="17" customFormat="1" ht="15" customHeight="1">
      <c r="A60" s="19" t="s">
        <v>1085</v>
      </c>
      <c r="B60" s="185" t="s">
        <v>941</v>
      </c>
      <c r="C60" s="185" t="s">
        <v>1086</v>
      </c>
      <c r="D60" s="185" t="s">
        <v>2363</v>
      </c>
      <c r="E60" s="185" t="s">
        <v>2364</v>
      </c>
      <c r="F60" s="185" t="s">
        <v>1087</v>
      </c>
      <c r="G60" s="185" t="s">
        <v>2365</v>
      </c>
      <c r="H60" s="185" t="s">
        <v>1733</v>
      </c>
      <c r="I60" s="192" t="s">
        <v>350</v>
      </c>
      <c r="J60"/>
    </row>
    <row r="61" spans="1:10" s="17" customFormat="1" ht="15" customHeight="1">
      <c r="A61" s="19" t="s">
        <v>1088</v>
      </c>
      <c r="B61" s="185" t="s">
        <v>942</v>
      </c>
      <c r="C61" s="185" t="s">
        <v>1086</v>
      </c>
      <c r="D61" s="185" t="s">
        <v>2375</v>
      </c>
      <c r="E61" s="185" t="s">
        <v>2376</v>
      </c>
      <c r="F61" s="185" t="s">
        <v>1087</v>
      </c>
      <c r="G61" s="185" t="s">
        <v>2377</v>
      </c>
      <c r="H61" s="185" t="s">
        <v>1109</v>
      </c>
      <c r="I61" s="192" t="s">
        <v>433</v>
      </c>
      <c r="J61"/>
    </row>
    <row r="62" spans="1:9" ht="15" customHeight="1">
      <c r="A62" s="19" t="s">
        <v>1089</v>
      </c>
      <c r="B62" s="185" t="s">
        <v>943</v>
      </c>
      <c r="C62" s="185" t="s">
        <v>1086</v>
      </c>
      <c r="D62" s="185" t="s">
        <v>2371</v>
      </c>
      <c r="E62" s="185" t="s">
        <v>2372</v>
      </c>
      <c r="F62" s="185" t="s">
        <v>1087</v>
      </c>
      <c r="G62" s="185" t="s">
        <v>2373</v>
      </c>
      <c r="H62" s="185" t="s">
        <v>1103</v>
      </c>
      <c r="I62" s="192" t="s">
        <v>434</v>
      </c>
    </row>
    <row r="63" ht="12.75">
      <c r="F63" s="2"/>
    </row>
  </sheetData>
  <sheetProtection/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20"/>
      <c r="F1" s="20"/>
    </row>
    <row r="2" spans="5:6" ht="15.75">
      <c r="E2" s="1" t="str">
        <f>Startlist!$F2</f>
        <v>Raplamaa rahvaralli 2019</v>
      </c>
      <c r="F2" s="1"/>
    </row>
    <row r="3" spans="5:6" ht="15">
      <c r="E3" s="20" t="str">
        <f>Startlist!$F3</f>
        <v>18.05.2019</v>
      </c>
      <c r="F3" s="20"/>
    </row>
    <row r="4" spans="5:6" ht="15">
      <c r="E4" s="20" t="str">
        <f>Startlist!$F7</f>
        <v>Purku</v>
      </c>
      <c r="F4" s="20"/>
    </row>
    <row r="5" ht="21" customHeight="1">
      <c r="A5" s="6" t="s">
        <v>1072</v>
      </c>
    </row>
    <row r="6" spans="1:10" ht="15">
      <c r="A6" s="6"/>
      <c r="J6" s="95" t="s">
        <v>435</v>
      </c>
    </row>
    <row r="7" spans="1:10" ht="12.75">
      <c r="A7" s="32"/>
      <c r="B7" s="66"/>
      <c r="C7" s="12"/>
      <c r="D7" s="12"/>
      <c r="E7" s="12"/>
      <c r="F7" s="12"/>
      <c r="G7" s="12"/>
      <c r="H7" s="12"/>
      <c r="I7" s="12"/>
      <c r="J7" s="12"/>
    </row>
    <row r="8" spans="1:10" ht="12.75">
      <c r="A8" s="67"/>
      <c r="B8" s="87" t="s">
        <v>1095</v>
      </c>
      <c r="C8" s="87" t="s">
        <v>1100</v>
      </c>
      <c r="D8" s="88" t="s">
        <v>1099</v>
      </c>
      <c r="E8" s="88" t="s">
        <v>1106</v>
      </c>
      <c r="F8" s="88" t="s">
        <v>1102</v>
      </c>
      <c r="G8" s="88" t="s">
        <v>1108</v>
      </c>
      <c r="H8" s="88" t="s">
        <v>1107</v>
      </c>
      <c r="I8" s="88" t="s">
        <v>1104</v>
      </c>
      <c r="J8" s="88" t="s">
        <v>1086</v>
      </c>
    </row>
    <row r="9" spans="1:10" ht="12.75">
      <c r="A9" s="240" t="s">
        <v>1119</v>
      </c>
      <c r="B9" s="89" t="s">
        <v>1411</v>
      </c>
      <c r="C9" s="89" t="s">
        <v>2434</v>
      </c>
      <c r="D9" s="89" t="s">
        <v>2381</v>
      </c>
      <c r="E9" s="89" t="s">
        <v>10</v>
      </c>
      <c r="F9" s="89" t="s">
        <v>2445</v>
      </c>
      <c r="G9" s="89" t="s">
        <v>2456</v>
      </c>
      <c r="H9" s="89" t="s">
        <v>1177</v>
      </c>
      <c r="I9" s="89" t="s">
        <v>1005</v>
      </c>
      <c r="J9" s="89" t="s">
        <v>665</v>
      </c>
    </row>
    <row r="10" spans="1:10" ht="12.75">
      <c r="A10" s="90" t="s">
        <v>2173</v>
      </c>
      <c r="B10" s="91" t="s">
        <v>2174</v>
      </c>
      <c r="C10" s="91" t="s">
        <v>2175</v>
      </c>
      <c r="D10" s="91" t="s">
        <v>2176</v>
      </c>
      <c r="E10" s="91" t="s">
        <v>2177</v>
      </c>
      <c r="F10" s="91" t="s">
        <v>2178</v>
      </c>
      <c r="G10" s="91" t="s">
        <v>2179</v>
      </c>
      <c r="H10" s="91" t="s">
        <v>2180</v>
      </c>
      <c r="I10" s="91" t="s">
        <v>2181</v>
      </c>
      <c r="J10" s="91" t="s">
        <v>2182</v>
      </c>
    </row>
    <row r="11" spans="1:10" ht="12.75">
      <c r="A11" s="92" t="s">
        <v>2183</v>
      </c>
      <c r="B11" s="93" t="s">
        <v>2184</v>
      </c>
      <c r="C11" s="93" t="s">
        <v>2185</v>
      </c>
      <c r="D11" s="93" t="s">
        <v>2186</v>
      </c>
      <c r="E11" s="93" t="s">
        <v>2187</v>
      </c>
      <c r="F11" s="93" t="s">
        <v>2188</v>
      </c>
      <c r="G11" s="93" t="s">
        <v>2189</v>
      </c>
      <c r="H11" s="93" t="s">
        <v>2190</v>
      </c>
      <c r="I11" s="93" t="s">
        <v>2191</v>
      </c>
      <c r="J11" s="93" t="s">
        <v>2192</v>
      </c>
    </row>
    <row r="12" spans="1:10" ht="12.75">
      <c r="A12" s="90" t="s">
        <v>1123</v>
      </c>
      <c r="B12" s="94" t="s">
        <v>2436</v>
      </c>
      <c r="C12" s="94" t="s">
        <v>41</v>
      </c>
      <c r="D12" s="89" t="s">
        <v>1453</v>
      </c>
      <c r="E12" s="89" t="s">
        <v>25</v>
      </c>
      <c r="F12" s="89" t="s">
        <v>2511</v>
      </c>
      <c r="G12" s="89" t="s">
        <v>1471</v>
      </c>
      <c r="H12" s="89" t="s">
        <v>1488</v>
      </c>
      <c r="I12" s="89" t="s">
        <v>1575</v>
      </c>
      <c r="J12" s="89" t="s">
        <v>666</v>
      </c>
    </row>
    <row r="13" spans="1:10" ht="12.75">
      <c r="A13" s="90" t="s">
        <v>2193</v>
      </c>
      <c r="B13" s="91" t="s">
        <v>2194</v>
      </c>
      <c r="C13" s="91" t="s">
        <v>2195</v>
      </c>
      <c r="D13" s="91" t="s">
        <v>2196</v>
      </c>
      <c r="E13" s="91" t="s">
        <v>2197</v>
      </c>
      <c r="F13" s="91" t="s">
        <v>2198</v>
      </c>
      <c r="G13" s="91" t="s">
        <v>2199</v>
      </c>
      <c r="H13" s="91" t="s">
        <v>2200</v>
      </c>
      <c r="I13" s="91" t="s">
        <v>2201</v>
      </c>
      <c r="J13" s="91" t="s">
        <v>2202</v>
      </c>
    </row>
    <row r="14" spans="1:10" ht="12.75">
      <c r="A14" s="92" t="s">
        <v>2203</v>
      </c>
      <c r="B14" s="93" t="s">
        <v>2204</v>
      </c>
      <c r="C14" s="93" t="s">
        <v>2185</v>
      </c>
      <c r="D14" s="93" t="s">
        <v>2205</v>
      </c>
      <c r="E14" s="93" t="s">
        <v>2206</v>
      </c>
      <c r="F14" s="93" t="s">
        <v>2207</v>
      </c>
      <c r="G14" s="93" t="s">
        <v>2189</v>
      </c>
      <c r="H14" s="93" t="s">
        <v>2208</v>
      </c>
      <c r="I14" s="93" t="s">
        <v>2209</v>
      </c>
      <c r="J14" s="93" t="s">
        <v>2192</v>
      </c>
    </row>
    <row r="15" spans="1:10" ht="12.75">
      <c r="A15" s="90" t="s">
        <v>1124</v>
      </c>
      <c r="B15" s="94"/>
      <c r="C15" s="94"/>
      <c r="D15" s="89"/>
      <c r="E15" s="89"/>
      <c r="F15" s="89"/>
      <c r="G15" s="89"/>
      <c r="H15" s="89"/>
      <c r="I15" s="89"/>
      <c r="J15" s="89"/>
    </row>
    <row r="16" spans="1:10" ht="12.75">
      <c r="A16" s="90" t="s">
        <v>2210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0" t="s">
        <v>2211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2.75">
      <c r="A18" s="239" t="s">
        <v>1120</v>
      </c>
      <c r="B18" s="89" t="s">
        <v>11</v>
      </c>
      <c r="C18" s="89" t="s">
        <v>1420</v>
      </c>
      <c r="D18" s="89" t="s">
        <v>1454</v>
      </c>
      <c r="E18" s="89" t="s">
        <v>14</v>
      </c>
      <c r="F18" s="89" t="s">
        <v>2430</v>
      </c>
      <c r="G18" s="89" t="s">
        <v>1194</v>
      </c>
      <c r="H18" s="89" t="s">
        <v>2448</v>
      </c>
      <c r="I18" s="89" t="s">
        <v>1009</v>
      </c>
      <c r="J18" s="89" t="s">
        <v>1516</v>
      </c>
    </row>
    <row r="19" spans="1:10" ht="12.75">
      <c r="A19" s="237" t="s">
        <v>2212</v>
      </c>
      <c r="B19" s="91" t="s">
        <v>2213</v>
      </c>
      <c r="C19" s="91" t="s">
        <v>2214</v>
      </c>
      <c r="D19" s="91" t="s">
        <v>1642</v>
      </c>
      <c r="E19" s="91" t="s">
        <v>1655</v>
      </c>
      <c r="F19" s="91" t="s">
        <v>2215</v>
      </c>
      <c r="G19" s="91" t="s">
        <v>1643</v>
      </c>
      <c r="H19" s="91" t="s">
        <v>2216</v>
      </c>
      <c r="I19" s="91" t="s">
        <v>2217</v>
      </c>
      <c r="J19" s="91" t="s">
        <v>2218</v>
      </c>
    </row>
    <row r="20" spans="1:10" ht="12.75">
      <c r="A20" s="237" t="s">
        <v>2183</v>
      </c>
      <c r="B20" s="94" t="s">
        <v>2204</v>
      </c>
      <c r="C20" s="94" t="s">
        <v>2219</v>
      </c>
      <c r="D20" s="94" t="s">
        <v>2205</v>
      </c>
      <c r="E20" s="94" t="s">
        <v>2220</v>
      </c>
      <c r="F20" s="94" t="s">
        <v>2207</v>
      </c>
      <c r="G20" s="94" t="s">
        <v>2189</v>
      </c>
      <c r="H20" s="94" t="s">
        <v>2190</v>
      </c>
      <c r="I20" s="94" t="s">
        <v>947</v>
      </c>
      <c r="J20" s="94" t="s">
        <v>2221</v>
      </c>
    </row>
    <row r="21" spans="1:10" ht="12.75">
      <c r="A21" s="238"/>
      <c r="B21" s="93"/>
      <c r="C21" s="93"/>
      <c r="D21" s="93"/>
      <c r="E21" s="93"/>
      <c r="F21" s="93"/>
      <c r="G21" s="93"/>
      <c r="H21" s="93" t="s">
        <v>2208</v>
      </c>
      <c r="I21" s="93"/>
      <c r="J21" s="93"/>
    </row>
    <row r="22" spans="1:10" ht="12.75">
      <c r="A22" s="239" t="s">
        <v>1122</v>
      </c>
      <c r="B22" s="89" t="s">
        <v>1410</v>
      </c>
      <c r="C22" s="89" t="s">
        <v>2443</v>
      </c>
      <c r="D22" s="89" t="s">
        <v>1455</v>
      </c>
      <c r="E22" s="89" t="s">
        <v>995</v>
      </c>
      <c r="F22" s="89" t="s">
        <v>1451</v>
      </c>
      <c r="G22" s="89" t="s">
        <v>1417</v>
      </c>
      <c r="H22" s="89" t="s">
        <v>2389</v>
      </c>
      <c r="I22" s="89" t="s">
        <v>2409</v>
      </c>
      <c r="J22" s="89" t="s">
        <v>2498</v>
      </c>
    </row>
    <row r="23" spans="1:10" ht="12.75">
      <c r="A23" s="237" t="s">
        <v>2222</v>
      </c>
      <c r="B23" s="91" t="s">
        <v>2223</v>
      </c>
      <c r="C23" s="91" t="s">
        <v>2224</v>
      </c>
      <c r="D23" s="91" t="s">
        <v>2225</v>
      </c>
      <c r="E23" s="91" t="s">
        <v>2226</v>
      </c>
      <c r="F23" s="91" t="s">
        <v>2227</v>
      </c>
      <c r="G23" s="91" t="s">
        <v>2228</v>
      </c>
      <c r="H23" s="91" t="s">
        <v>436</v>
      </c>
      <c r="I23" s="91" t="s">
        <v>2229</v>
      </c>
      <c r="J23" s="91" t="s">
        <v>2230</v>
      </c>
    </row>
    <row r="24" spans="1:10" ht="12.75">
      <c r="A24" s="238" t="s">
        <v>2203</v>
      </c>
      <c r="B24" s="93" t="s">
        <v>2231</v>
      </c>
      <c r="C24" s="93" t="s">
        <v>2185</v>
      </c>
      <c r="D24" s="93" t="s">
        <v>2205</v>
      </c>
      <c r="E24" s="93" t="s">
        <v>2206</v>
      </c>
      <c r="F24" s="93" t="s">
        <v>2232</v>
      </c>
      <c r="G24" s="93" t="s">
        <v>2189</v>
      </c>
      <c r="H24" s="93" t="s">
        <v>2208</v>
      </c>
      <c r="I24" s="93" t="s">
        <v>947</v>
      </c>
      <c r="J24" s="93" t="s">
        <v>2221</v>
      </c>
    </row>
    <row r="25" spans="1:12" ht="12.75">
      <c r="A25" s="239" t="s">
        <v>1121</v>
      </c>
      <c r="B25" s="89" t="s">
        <v>2388</v>
      </c>
      <c r="C25" s="89" t="s">
        <v>2387</v>
      </c>
      <c r="D25" s="89" t="s">
        <v>2430</v>
      </c>
      <c r="E25" s="89" t="s">
        <v>2494</v>
      </c>
      <c r="F25" s="89" t="s">
        <v>1036</v>
      </c>
      <c r="G25" s="89" t="s">
        <v>728</v>
      </c>
      <c r="H25" s="89" t="s">
        <v>779</v>
      </c>
      <c r="I25" s="89" t="s">
        <v>1195</v>
      </c>
      <c r="J25" s="89" t="s">
        <v>195</v>
      </c>
      <c r="K25" s="255"/>
      <c r="L25" s="255"/>
    </row>
    <row r="26" spans="1:10" ht="12.75">
      <c r="A26" s="237" t="s">
        <v>2233</v>
      </c>
      <c r="B26" s="91" t="s">
        <v>2234</v>
      </c>
      <c r="C26" s="253" t="s">
        <v>2235</v>
      </c>
      <c r="D26" s="91" t="s">
        <v>2236</v>
      </c>
      <c r="E26" s="91" t="s">
        <v>2237</v>
      </c>
      <c r="F26" s="91" t="s">
        <v>2238</v>
      </c>
      <c r="G26" s="91" t="s">
        <v>2239</v>
      </c>
      <c r="H26" s="91" t="s">
        <v>2240</v>
      </c>
      <c r="I26" s="91" t="s">
        <v>2241</v>
      </c>
      <c r="J26" s="91" t="s">
        <v>2242</v>
      </c>
    </row>
    <row r="27" spans="1:10" ht="12.75">
      <c r="A27" s="238" t="s">
        <v>2243</v>
      </c>
      <c r="B27" s="93" t="s">
        <v>2244</v>
      </c>
      <c r="C27" s="93" t="s">
        <v>2185</v>
      </c>
      <c r="D27" s="93" t="s">
        <v>2205</v>
      </c>
      <c r="E27" s="93" t="s">
        <v>2206</v>
      </c>
      <c r="F27" s="93" t="s">
        <v>2207</v>
      </c>
      <c r="G27" s="93" t="s">
        <v>2189</v>
      </c>
      <c r="H27" s="93" t="s">
        <v>2190</v>
      </c>
      <c r="I27" s="93" t="s">
        <v>2209</v>
      </c>
      <c r="J27" s="93" t="s">
        <v>2221</v>
      </c>
    </row>
    <row r="28" spans="1:10" ht="12.75">
      <c r="A28" s="239" t="s">
        <v>1126</v>
      </c>
      <c r="B28" s="89" t="s">
        <v>710</v>
      </c>
      <c r="C28" s="89" t="s">
        <v>108</v>
      </c>
      <c r="D28" s="89" t="s">
        <v>744</v>
      </c>
      <c r="E28" s="89" t="s">
        <v>797</v>
      </c>
      <c r="F28" s="89" t="s">
        <v>750</v>
      </c>
      <c r="G28" s="89" t="s">
        <v>763</v>
      </c>
      <c r="H28" s="89" t="s">
        <v>1444</v>
      </c>
      <c r="I28" s="89" t="s">
        <v>485</v>
      </c>
      <c r="J28" s="89" t="s">
        <v>438</v>
      </c>
    </row>
    <row r="29" spans="1:10" ht="12.75">
      <c r="A29" s="237" t="s">
        <v>2245</v>
      </c>
      <c r="B29" s="91" t="s">
        <v>2246</v>
      </c>
      <c r="C29" s="91" t="s">
        <v>2247</v>
      </c>
      <c r="D29" s="91" t="s">
        <v>2248</v>
      </c>
      <c r="E29" s="91" t="s">
        <v>2249</v>
      </c>
      <c r="F29" s="91" t="s">
        <v>2250</v>
      </c>
      <c r="G29" s="91" t="s">
        <v>2251</v>
      </c>
      <c r="H29" s="91" t="s">
        <v>2252</v>
      </c>
      <c r="I29" s="91" t="s">
        <v>2253</v>
      </c>
      <c r="J29" s="91" t="s">
        <v>2254</v>
      </c>
    </row>
    <row r="30" spans="1:10" ht="12.75">
      <c r="A30" s="237" t="s">
        <v>2255</v>
      </c>
      <c r="B30" s="94" t="s">
        <v>2204</v>
      </c>
      <c r="C30" s="94" t="s">
        <v>2256</v>
      </c>
      <c r="D30" s="94" t="s">
        <v>2186</v>
      </c>
      <c r="E30" s="94" t="s">
        <v>2206</v>
      </c>
      <c r="F30" s="94" t="s">
        <v>2232</v>
      </c>
      <c r="G30" s="94" t="s">
        <v>2189</v>
      </c>
      <c r="H30" s="93" t="s">
        <v>2190</v>
      </c>
      <c r="I30" s="94" t="s">
        <v>2209</v>
      </c>
      <c r="J30" s="94" t="s">
        <v>2221</v>
      </c>
    </row>
    <row r="31" spans="1:11" ht="12.75">
      <c r="A31" s="239" t="s">
        <v>1125</v>
      </c>
      <c r="B31" s="256" t="s">
        <v>995</v>
      </c>
      <c r="C31" s="256" t="s">
        <v>109</v>
      </c>
      <c r="D31" s="89" t="s">
        <v>740</v>
      </c>
      <c r="E31" s="89" t="s">
        <v>803</v>
      </c>
      <c r="F31" s="256" t="s">
        <v>758</v>
      </c>
      <c r="G31" s="89" t="s">
        <v>764</v>
      </c>
      <c r="H31" s="256" t="s">
        <v>754</v>
      </c>
      <c r="I31" s="89" t="s">
        <v>811</v>
      </c>
      <c r="J31" s="257" t="s">
        <v>140</v>
      </c>
      <c r="K31" s="255"/>
    </row>
    <row r="32" spans="1:10" ht="12.75">
      <c r="A32" s="237" t="s">
        <v>2257</v>
      </c>
      <c r="B32" s="248" t="s">
        <v>2258</v>
      </c>
      <c r="C32" s="248" t="s">
        <v>2259</v>
      </c>
      <c r="D32" s="91" t="s">
        <v>2260</v>
      </c>
      <c r="E32" s="91" t="s">
        <v>2261</v>
      </c>
      <c r="F32" s="248" t="s">
        <v>2262</v>
      </c>
      <c r="G32" s="91" t="s">
        <v>2263</v>
      </c>
      <c r="H32" s="248" t="s">
        <v>2264</v>
      </c>
      <c r="I32" s="91" t="s">
        <v>2265</v>
      </c>
      <c r="J32" s="254" t="s">
        <v>2266</v>
      </c>
    </row>
    <row r="33" spans="1:10" ht="12.75">
      <c r="A33" s="238" t="s">
        <v>2267</v>
      </c>
      <c r="B33" s="242" t="s">
        <v>2268</v>
      </c>
      <c r="C33" s="246" t="s">
        <v>2256</v>
      </c>
      <c r="D33" s="93" t="s">
        <v>2205</v>
      </c>
      <c r="E33" s="93" t="s">
        <v>2220</v>
      </c>
      <c r="F33" s="246" t="s">
        <v>2269</v>
      </c>
      <c r="G33" s="93" t="s">
        <v>2189</v>
      </c>
      <c r="H33" s="242" t="s">
        <v>2270</v>
      </c>
      <c r="I33" s="93" t="s">
        <v>947</v>
      </c>
      <c r="J33" s="250" t="s">
        <v>2221</v>
      </c>
    </row>
    <row r="34" spans="1:11" ht="12.75">
      <c r="A34" s="240" t="s">
        <v>1213</v>
      </c>
      <c r="B34" s="89" t="s">
        <v>1960</v>
      </c>
      <c r="C34" s="256" t="s">
        <v>1550</v>
      </c>
      <c r="D34" s="89" t="s">
        <v>2013</v>
      </c>
      <c r="E34" s="89" t="s">
        <v>815</v>
      </c>
      <c r="F34" s="256" t="s">
        <v>1997</v>
      </c>
      <c r="G34" s="256" t="s">
        <v>2486</v>
      </c>
      <c r="H34" s="89" t="s">
        <v>1972</v>
      </c>
      <c r="I34" s="89" t="s">
        <v>1195</v>
      </c>
      <c r="J34" s="257" t="s">
        <v>740</v>
      </c>
      <c r="K34" s="255"/>
    </row>
    <row r="35" spans="1:10" ht="12.75">
      <c r="A35" s="90" t="s">
        <v>2271</v>
      </c>
      <c r="B35" s="91" t="s">
        <v>2272</v>
      </c>
      <c r="C35" s="248" t="s">
        <v>2273</v>
      </c>
      <c r="D35" s="91" t="s">
        <v>2274</v>
      </c>
      <c r="E35" s="91" t="s">
        <v>2275</v>
      </c>
      <c r="F35" s="248" t="s">
        <v>2276</v>
      </c>
      <c r="G35" s="248" t="s">
        <v>2277</v>
      </c>
      <c r="H35" s="91" t="s">
        <v>2278</v>
      </c>
      <c r="I35" s="91" t="s">
        <v>2241</v>
      </c>
      <c r="J35" s="254" t="s">
        <v>2279</v>
      </c>
    </row>
    <row r="36" spans="1:10" ht="12.75">
      <c r="A36" s="92" t="s">
        <v>2243</v>
      </c>
      <c r="B36" s="93" t="s">
        <v>2231</v>
      </c>
      <c r="C36" s="246" t="s">
        <v>2185</v>
      </c>
      <c r="D36" s="93" t="s">
        <v>2205</v>
      </c>
      <c r="E36" s="93" t="s">
        <v>2206</v>
      </c>
      <c r="F36" s="246" t="s">
        <v>2207</v>
      </c>
      <c r="G36" s="246" t="s">
        <v>2189</v>
      </c>
      <c r="H36" s="93" t="s">
        <v>2190</v>
      </c>
      <c r="I36" s="93" t="s">
        <v>2209</v>
      </c>
      <c r="J36" s="250" t="s">
        <v>2280</v>
      </c>
    </row>
    <row r="37" spans="1:10" ht="12.75">
      <c r="A37" s="240" t="s">
        <v>1214</v>
      </c>
      <c r="B37" s="89" t="s">
        <v>1958</v>
      </c>
      <c r="C37" s="256" t="s">
        <v>1969</v>
      </c>
      <c r="D37" s="89" t="s">
        <v>2002</v>
      </c>
      <c r="E37" s="89" t="s">
        <v>2164</v>
      </c>
      <c r="F37" s="256" t="s">
        <v>2024</v>
      </c>
      <c r="G37" s="256" t="s">
        <v>785</v>
      </c>
      <c r="H37" s="89" t="s">
        <v>2057</v>
      </c>
      <c r="I37" s="89" t="s">
        <v>797</v>
      </c>
      <c r="J37" s="257" t="s">
        <v>2161</v>
      </c>
    </row>
    <row r="38" spans="1:10" ht="12.75">
      <c r="A38" s="90" t="s">
        <v>2281</v>
      </c>
      <c r="B38" s="91" t="s">
        <v>2282</v>
      </c>
      <c r="C38" s="248" t="s">
        <v>2283</v>
      </c>
      <c r="D38" s="91" t="s">
        <v>2284</v>
      </c>
      <c r="E38" s="91" t="s">
        <v>2285</v>
      </c>
      <c r="F38" s="248" t="s">
        <v>2286</v>
      </c>
      <c r="G38" s="248" t="s">
        <v>2287</v>
      </c>
      <c r="H38" s="91" t="s">
        <v>2288</v>
      </c>
      <c r="I38" s="91" t="s">
        <v>2249</v>
      </c>
      <c r="J38" s="254" t="s">
        <v>2289</v>
      </c>
    </row>
    <row r="39" spans="1:10" ht="12.75">
      <c r="A39" s="92" t="s">
        <v>2255</v>
      </c>
      <c r="B39" s="93" t="s">
        <v>2204</v>
      </c>
      <c r="C39" s="242" t="s">
        <v>2290</v>
      </c>
      <c r="D39" s="93" t="s">
        <v>2186</v>
      </c>
      <c r="E39" s="93" t="s">
        <v>2206</v>
      </c>
      <c r="F39" s="246" t="s">
        <v>2269</v>
      </c>
      <c r="G39" s="242" t="s">
        <v>2189</v>
      </c>
      <c r="H39" s="93" t="s">
        <v>2270</v>
      </c>
      <c r="I39" s="94" t="s">
        <v>2209</v>
      </c>
      <c r="J39" s="249" t="s">
        <v>2291</v>
      </c>
    </row>
    <row r="40" spans="1:10" ht="12.75">
      <c r="A40" s="240" t="s">
        <v>1215</v>
      </c>
      <c r="B40" s="256" t="s">
        <v>1966</v>
      </c>
      <c r="C40" s="256" t="s">
        <v>7</v>
      </c>
      <c r="D40" s="89" t="s">
        <v>764</v>
      </c>
      <c r="E40" s="94" t="s">
        <v>2143</v>
      </c>
      <c r="F40" s="242" t="s">
        <v>765</v>
      </c>
      <c r="G40" s="256" t="s">
        <v>2495</v>
      </c>
      <c r="H40" s="256" t="s">
        <v>1012</v>
      </c>
      <c r="I40" s="256" t="s">
        <v>468</v>
      </c>
      <c r="J40" s="89" t="s">
        <v>152</v>
      </c>
    </row>
    <row r="41" spans="1:10" ht="12.75">
      <c r="A41" s="90" t="s">
        <v>2292</v>
      </c>
      <c r="B41" s="248" t="s">
        <v>2293</v>
      </c>
      <c r="C41" s="248" t="s">
        <v>2294</v>
      </c>
      <c r="D41" s="91" t="s">
        <v>2263</v>
      </c>
      <c r="E41" s="91" t="s">
        <v>2295</v>
      </c>
      <c r="F41" s="248" t="s">
        <v>2296</v>
      </c>
      <c r="G41" s="248" t="s">
        <v>2297</v>
      </c>
      <c r="H41" s="248" t="s">
        <v>2298</v>
      </c>
      <c r="I41" s="248" t="s">
        <v>2299</v>
      </c>
      <c r="J41" s="91" t="s">
        <v>944</v>
      </c>
    </row>
    <row r="42" spans="1:10" ht="12.75">
      <c r="A42" s="90" t="s">
        <v>2267</v>
      </c>
      <c r="B42" s="242" t="s">
        <v>2300</v>
      </c>
      <c r="C42" s="242" t="s">
        <v>2301</v>
      </c>
      <c r="D42" s="94" t="s">
        <v>2302</v>
      </c>
      <c r="E42" s="94" t="s">
        <v>2303</v>
      </c>
      <c r="F42" s="242" t="s">
        <v>2207</v>
      </c>
      <c r="G42" s="242" t="s">
        <v>2189</v>
      </c>
      <c r="H42" s="242" t="s">
        <v>2270</v>
      </c>
      <c r="I42" s="242" t="s">
        <v>2209</v>
      </c>
      <c r="J42" s="94" t="s">
        <v>2221</v>
      </c>
    </row>
    <row r="43" spans="1:10" ht="12.75">
      <c r="A43" s="92"/>
      <c r="B43" s="246" t="s">
        <v>2304</v>
      </c>
      <c r="C43" s="251"/>
      <c r="D43" s="252"/>
      <c r="E43" s="252"/>
      <c r="F43" s="251"/>
      <c r="G43" s="251"/>
      <c r="H43" s="251"/>
      <c r="I43" s="251"/>
      <c r="J43" s="252"/>
    </row>
    <row r="44" spans="1:10" s="245" customFormat="1" ht="12.75">
      <c r="A44" s="243"/>
      <c r="B44" s="244"/>
      <c r="C44" s="244"/>
      <c r="D44" s="244"/>
      <c r="E44" s="244"/>
      <c r="F44" s="244"/>
      <c r="G44" s="244"/>
      <c r="H44" s="244"/>
      <c r="I44" s="244"/>
      <c r="J44" s="244"/>
    </row>
    <row r="45" ht="12.75">
      <c r="A45" s="241" t="s">
        <v>437</v>
      </c>
    </row>
    <row r="46" ht="12.75">
      <c r="A46" s="155"/>
    </row>
    <row r="47" ht="12.75">
      <c r="E47" s="247"/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42"/>
      <c r="B1" s="42"/>
      <c r="C1" s="42"/>
      <c r="D1" s="42"/>
      <c r="E1" s="42"/>
      <c r="F1" s="44">
        <f>Startlist!$F1</f>
        <v>0</v>
      </c>
      <c r="G1" s="42"/>
      <c r="H1" s="42"/>
      <c r="I1" s="42"/>
      <c r="J1" s="42"/>
      <c r="K1" s="42"/>
    </row>
    <row r="2" spans="1:11" ht="15.75">
      <c r="A2" s="42"/>
      <c r="B2" s="42"/>
      <c r="C2" s="42"/>
      <c r="D2" s="42"/>
      <c r="E2" s="42"/>
      <c r="F2" s="61" t="str">
        <f>Startlist!$F2</f>
        <v>Raplamaa rahvaralli 2019</v>
      </c>
      <c r="G2" s="42"/>
      <c r="H2" s="42"/>
      <c r="I2" s="42"/>
      <c r="J2" s="42"/>
      <c r="K2" s="42"/>
    </row>
    <row r="3" spans="1:11" ht="15">
      <c r="A3" s="42"/>
      <c r="B3" s="42"/>
      <c r="C3" s="42"/>
      <c r="D3" s="42"/>
      <c r="E3" s="42"/>
      <c r="F3" s="44" t="str">
        <f>Startlist!$F3</f>
        <v>18.05.2019</v>
      </c>
      <c r="G3" s="42"/>
      <c r="H3" s="42"/>
      <c r="I3" s="42"/>
      <c r="J3" s="42"/>
      <c r="K3" s="42"/>
    </row>
    <row r="4" spans="1:11" ht="15">
      <c r="A4" s="42"/>
      <c r="B4" s="42"/>
      <c r="C4" s="42"/>
      <c r="D4" s="42"/>
      <c r="E4" s="42"/>
      <c r="F4" s="44" t="str">
        <f>Startlist!$F7</f>
        <v>Purku</v>
      </c>
      <c r="G4" s="42"/>
      <c r="H4" s="42"/>
      <c r="I4" s="42"/>
      <c r="J4" s="42"/>
      <c r="K4" s="42"/>
    </row>
    <row r="5" spans="1:11" ht="15">
      <c r="A5" s="42"/>
      <c r="B5" s="42"/>
      <c r="C5" s="42"/>
      <c r="D5" s="44"/>
      <c r="E5" s="42"/>
      <c r="F5" s="42"/>
      <c r="G5" s="42"/>
      <c r="H5" s="42"/>
      <c r="I5" s="42"/>
      <c r="J5" s="42"/>
      <c r="K5" s="42"/>
    </row>
    <row r="6" spans="1:11" ht="15">
      <c r="A6" s="42"/>
      <c r="B6" s="42"/>
      <c r="C6" s="42"/>
      <c r="D6" s="44"/>
      <c r="E6" s="62"/>
      <c r="F6" s="42"/>
      <c r="G6" s="42"/>
      <c r="H6" s="42"/>
      <c r="I6" s="34"/>
      <c r="J6" s="35"/>
      <c r="K6" s="35"/>
    </row>
    <row r="7" spans="1:11" ht="12.75">
      <c r="A7" s="42"/>
      <c r="B7" s="42"/>
      <c r="C7" s="42"/>
      <c r="D7" s="42"/>
      <c r="E7" s="42"/>
      <c r="F7" s="42"/>
      <c r="G7" s="42"/>
      <c r="H7" s="42"/>
      <c r="I7" s="35"/>
      <c r="J7" s="35"/>
      <c r="K7" s="35"/>
    </row>
    <row r="8" spans="1:11" ht="12.75">
      <c r="A8" s="42"/>
      <c r="B8" s="42"/>
      <c r="C8" s="42"/>
      <c r="D8" s="42"/>
      <c r="E8" s="24" t="s">
        <v>1075</v>
      </c>
      <c r="F8" s="25"/>
      <c r="G8" s="26" t="s">
        <v>1076</v>
      </c>
      <c r="H8" s="42"/>
      <c r="I8" s="36"/>
      <c r="J8" s="35"/>
      <c r="K8" s="37"/>
    </row>
    <row r="9" spans="1:11" ht="19.5" customHeight="1">
      <c r="A9" s="42"/>
      <c r="B9" s="42"/>
      <c r="C9" s="42"/>
      <c r="D9" s="42"/>
      <c r="E9" s="41" t="s">
        <v>1095</v>
      </c>
      <c r="F9" s="21"/>
      <c r="G9" s="33">
        <v>11</v>
      </c>
      <c r="H9" s="42"/>
      <c r="I9" s="38"/>
      <c r="J9" s="38"/>
      <c r="K9" s="39"/>
    </row>
    <row r="10" spans="1:11" ht="19.5" customHeight="1">
      <c r="A10" s="42"/>
      <c r="B10" s="42"/>
      <c r="C10" s="42"/>
      <c r="D10" s="42"/>
      <c r="E10" s="41" t="s">
        <v>1100</v>
      </c>
      <c r="F10" s="21"/>
      <c r="G10" s="33">
        <v>34</v>
      </c>
      <c r="H10" s="42"/>
      <c r="I10" s="40"/>
      <c r="J10" s="38"/>
      <c r="K10" s="40"/>
    </row>
    <row r="11" spans="1:11" ht="19.5" customHeight="1">
      <c r="A11" s="42"/>
      <c r="B11" s="42"/>
      <c r="C11" s="42"/>
      <c r="D11" s="42"/>
      <c r="E11" s="41" t="s">
        <v>1099</v>
      </c>
      <c r="F11" s="21"/>
      <c r="G11" s="33">
        <v>24</v>
      </c>
      <c r="H11" s="42"/>
      <c r="I11" s="35"/>
      <c r="J11" s="35"/>
      <c r="K11" s="35"/>
    </row>
    <row r="12" spans="1:11" ht="19.5" customHeight="1">
      <c r="A12" s="42"/>
      <c r="B12" s="42"/>
      <c r="C12" s="42"/>
      <c r="D12" s="42"/>
      <c r="E12" s="41" t="s">
        <v>1106</v>
      </c>
      <c r="F12" s="21"/>
      <c r="G12" s="33">
        <v>7</v>
      </c>
      <c r="H12" s="42"/>
      <c r="I12" s="35"/>
      <c r="J12" s="35"/>
      <c r="K12" s="35"/>
    </row>
    <row r="13" spans="1:11" ht="19.5" customHeight="1">
      <c r="A13" s="42"/>
      <c r="B13" s="42"/>
      <c r="C13" s="42"/>
      <c r="D13" s="42"/>
      <c r="E13" s="41" t="s">
        <v>1102</v>
      </c>
      <c r="F13" s="21"/>
      <c r="G13" s="33">
        <v>8</v>
      </c>
      <c r="H13" s="42"/>
      <c r="I13" s="35"/>
      <c r="J13" s="35"/>
      <c r="K13" s="35"/>
    </row>
    <row r="14" spans="1:11" ht="19.5" customHeight="1">
      <c r="A14" s="42"/>
      <c r="B14" s="42"/>
      <c r="C14" s="42"/>
      <c r="D14" s="42"/>
      <c r="E14" s="41" t="s">
        <v>1108</v>
      </c>
      <c r="F14" s="21"/>
      <c r="G14" s="33">
        <v>13</v>
      </c>
      <c r="H14" s="42"/>
      <c r="I14" s="35"/>
      <c r="J14" s="35"/>
      <c r="K14" s="35"/>
    </row>
    <row r="15" spans="1:11" ht="19.5" customHeight="1">
      <c r="A15" s="42"/>
      <c r="B15" s="42"/>
      <c r="C15" s="42"/>
      <c r="D15" s="42"/>
      <c r="E15" s="41" t="s">
        <v>1107</v>
      </c>
      <c r="F15" s="21"/>
      <c r="G15" s="33">
        <v>9</v>
      </c>
      <c r="H15" s="42"/>
      <c r="I15" s="35"/>
      <c r="J15" s="35"/>
      <c r="K15" s="35"/>
    </row>
    <row r="16" spans="1:11" ht="19.5" customHeight="1">
      <c r="A16" s="42"/>
      <c r="B16" s="42"/>
      <c r="C16" s="42"/>
      <c r="D16" s="42"/>
      <c r="E16" s="41" t="s">
        <v>1104</v>
      </c>
      <c r="F16" s="21"/>
      <c r="G16" s="33">
        <v>5</v>
      </c>
      <c r="H16" s="42"/>
      <c r="I16" s="42"/>
      <c r="J16" s="42"/>
      <c r="K16" s="42"/>
    </row>
    <row r="17" spans="1:11" ht="19.5" customHeight="1">
      <c r="A17" s="42"/>
      <c r="B17" s="42"/>
      <c r="C17" s="42"/>
      <c r="D17" s="42"/>
      <c r="E17" s="41" t="s">
        <v>1086</v>
      </c>
      <c r="F17" s="21"/>
      <c r="G17" s="33">
        <v>8</v>
      </c>
      <c r="H17" s="42"/>
      <c r="I17" s="42"/>
      <c r="J17" s="42"/>
      <c r="K17" s="42"/>
    </row>
    <row r="18" spans="1:11" ht="19.5" customHeight="1">
      <c r="A18" s="42"/>
      <c r="B18" s="42"/>
      <c r="C18" s="42"/>
      <c r="D18" s="42"/>
      <c r="H18" s="42"/>
      <c r="I18" s="42"/>
      <c r="J18" s="42"/>
      <c r="K18" s="42"/>
    </row>
    <row r="19" spans="1:11" ht="19.5" customHeight="1">
      <c r="A19" s="42"/>
      <c r="B19" s="42"/>
      <c r="C19" s="42"/>
      <c r="D19" s="42"/>
      <c r="E19" s="22" t="s">
        <v>1077</v>
      </c>
      <c r="F19" s="21"/>
      <c r="G19" s="23">
        <f>SUM(G9:G18)</f>
        <v>119</v>
      </c>
      <c r="H19" s="42"/>
      <c r="I19" s="42"/>
      <c r="J19" s="42"/>
      <c r="K19" s="42"/>
    </row>
    <row r="20" spans="1:11" ht="19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9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9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6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4.57421875" style="0" customWidth="1"/>
    <col min="8" max="8" width="29.7109375" style="0" hidden="1" customWidth="1"/>
  </cols>
  <sheetData>
    <row r="1" spans="1:8" ht="28.5" customHeight="1">
      <c r="A1" s="133" t="s">
        <v>1080</v>
      </c>
      <c r="B1" s="133" t="s">
        <v>1211</v>
      </c>
      <c r="C1" s="133" t="s">
        <v>1111</v>
      </c>
      <c r="D1" s="133" t="s">
        <v>1112</v>
      </c>
      <c r="E1" s="133" t="s">
        <v>1113</v>
      </c>
      <c r="F1" s="141" t="s">
        <v>1082</v>
      </c>
      <c r="G1" s="141" t="s">
        <v>1081</v>
      </c>
      <c r="H1" s="142" t="s">
        <v>1083</v>
      </c>
    </row>
    <row r="2" spans="1:8" s="123" customFormat="1" ht="17.25" customHeight="1">
      <c r="A2" s="132">
        <v>5</v>
      </c>
      <c r="B2" s="130">
        <v>10</v>
      </c>
      <c r="C2" s="130"/>
      <c r="D2" s="130"/>
      <c r="E2" s="130"/>
      <c r="F2" s="139"/>
      <c r="G2" s="140" t="s">
        <v>1119</v>
      </c>
      <c r="H2" s="131"/>
    </row>
    <row r="3" spans="1:8" ht="12.75">
      <c r="A3" s="10">
        <v>24</v>
      </c>
      <c r="B3" s="130">
        <v>10</v>
      </c>
      <c r="C3" s="130"/>
      <c r="D3" s="130"/>
      <c r="E3" s="130"/>
      <c r="F3" s="139"/>
      <c r="G3" s="140" t="s">
        <v>1119</v>
      </c>
      <c r="H3" s="129"/>
    </row>
    <row r="4" spans="1:8" ht="12.75">
      <c r="A4" s="10">
        <v>28</v>
      </c>
      <c r="B4" s="130">
        <v>10</v>
      </c>
      <c r="C4" s="130"/>
      <c r="D4" s="130"/>
      <c r="E4" s="130"/>
      <c r="F4" s="139"/>
      <c r="G4" s="140" t="s">
        <v>1119</v>
      </c>
      <c r="H4" s="129"/>
    </row>
    <row r="5" spans="1:8" ht="12.75">
      <c r="A5" s="10">
        <v>124</v>
      </c>
      <c r="B5" s="130">
        <v>10</v>
      </c>
      <c r="C5" s="130"/>
      <c r="D5" s="130"/>
      <c r="E5" s="130"/>
      <c r="F5" s="139"/>
      <c r="G5" s="140" t="s">
        <v>1119</v>
      </c>
      <c r="H5" s="129"/>
    </row>
    <row r="6" spans="1:8" ht="12.75">
      <c r="A6" s="10">
        <v>4</v>
      </c>
      <c r="B6" s="130">
        <v>10</v>
      </c>
      <c r="C6" s="130"/>
      <c r="D6" s="130"/>
      <c r="E6" s="130"/>
      <c r="F6" s="139"/>
      <c r="G6" s="140" t="s">
        <v>1119</v>
      </c>
      <c r="H6" s="129"/>
    </row>
    <row r="7" spans="1:8" ht="12.75">
      <c r="A7" s="10">
        <v>7</v>
      </c>
      <c r="B7" s="130">
        <v>10</v>
      </c>
      <c r="C7" s="130"/>
      <c r="D7" s="130"/>
      <c r="E7" s="130"/>
      <c r="F7" s="139"/>
      <c r="G7" s="140" t="s">
        <v>1119</v>
      </c>
      <c r="H7" s="129"/>
    </row>
    <row r="8" spans="1:8" ht="12.75">
      <c r="A8" s="10">
        <v>85</v>
      </c>
      <c r="B8" s="130">
        <v>10</v>
      </c>
      <c r="C8" s="130"/>
      <c r="D8" s="130"/>
      <c r="E8" s="130"/>
      <c r="F8" s="139"/>
      <c r="G8" s="140" t="s">
        <v>1119</v>
      </c>
      <c r="H8" s="129"/>
    </row>
    <row r="9" spans="1:8" ht="12.75">
      <c r="A9" s="10">
        <v>2</v>
      </c>
      <c r="B9" s="130">
        <v>10</v>
      </c>
      <c r="C9" s="130"/>
      <c r="D9" s="130"/>
      <c r="E9" s="130"/>
      <c r="F9" s="139"/>
      <c r="G9" s="140" t="s">
        <v>1119</v>
      </c>
      <c r="H9" s="129"/>
    </row>
    <row r="10" spans="1:8" ht="12.75">
      <c r="A10" s="10">
        <v>5</v>
      </c>
      <c r="B10" s="130">
        <v>10</v>
      </c>
      <c r="C10" s="130"/>
      <c r="D10" s="130"/>
      <c r="E10" s="130"/>
      <c r="F10" s="139"/>
      <c r="G10" s="140" t="s">
        <v>1119</v>
      </c>
      <c r="H10" s="129"/>
    </row>
    <row r="11" spans="1:8" ht="12.75">
      <c r="A11" s="10">
        <v>7</v>
      </c>
      <c r="B11" s="130">
        <v>10</v>
      </c>
      <c r="C11" s="130"/>
      <c r="D11" s="130"/>
      <c r="E11" s="130"/>
      <c r="F11" s="139"/>
      <c r="G11" s="140" t="s">
        <v>1119</v>
      </c>
      <c r="H11" s="129"/>
    </row>
    <row r="12" spans="1:8" ht="12.75">
      <c r="A12" s="10">
        <v>10</v>
      </c>
      <c r="B12" s="130">
        <v>10</v>
      </c>
      <c r="C12" s="130"/>
      <c r="D12" s="130"/>
      <c r="E12" s="130"/>
      <c r="F12" s="139"/>
      <c r="G12" s="140" t="s">
        <v>1119</v>
      </c>
      <c r="H12" s="129"/>
    </row>
    <row r="13" spans="1:8" ht="12.75">
      <c r="A13" s="10">
        <v>16</v>
      </c>
      <c r="B13" s="130">
        <v>10</v>
      </c>
      <c r="C13" s="130"/>
      <c r="D13" s="130"/>
      <c r="E13" s="130"/>
      <c r="F13" s="139"/>
      <c r="G13" s="140" t="s">
        <v>1119</v>
      </c>
      <c r="H13" s="129"/>
    </row>
    <row r="14" spans="1:8" ht="12.75">
      <c r="A14" s="10">
        <v>32</v>
      </c>
      <c r="B14" s="130">
        <v>10</v>
      </c>
      <c r="C14" s="130"/>
      <c r="D14" s="130"/>
      <c r="E14" s="130"/>
      <c r="F14" s="139"/>
      <c r="G14" s="140" t="s">
        <v>1119</v>
      </c>
      <c r="H14" s="129"/>
    </row>
    <row r="15" spans="1:8" ht="12.75">
      <c r="A15" s="10">
        <v>73</v>
      </c>
      <c r="B15" s="130">
        <v>10</v>
      </c>
      <c r="C15" s="130"/>
      <c r="D15" s="130"/>
      <c r="E15" s="130"/>
      <c r="F15" s="139"/>
      <c r="G15" s="140" t="s">
        <v>1119</v>
      </c>
      <c r="H15" s="129"/>
    </row>
    <row r="16" spans="1:8" ht="12.75">
      <c r="A16" s="10">
        <v>76</v>
      </c>
      <c r="B16" s="130">
        <v>10</v>
      </c>
      <c r="C16" s="130"/>
      <c r="D16" s="130"/>
      <c r="E16" s="130"/>
      <c r="F16" s="139"/>
      <c r="G16" s="140" t="s">
        <v>1119</v>
      </c>
      <c r="H16" s="129"/>
    </row>
    <row r="17" spans="1:8" ht="12.75">
      <c r="A17" s="10">
        <v>77</v>
      </c>
      <c r="B17" s="130">
        <v>10</v>
      </c>
      <c r="C17" s="130"/>
      <c r="D17" s="130"/>
      <c r="E17" s="130"/>
      <c r="F17" s="139"/>
      <c r="G17" s="140" t="s">
        <v>1119</v>
      </c>
      <c r="H17" s="129"/>
    </row>
    <row r="18" spans="1:8" ht="12.75">
      <c r="A18" s="10">
        <v>104</v>
      </c>
      <c r="B18" s="130">
        <v>10</v>
      </c>
      <c r="C18" s="130"/>
      <c r="D18" s="130"/>
      <c r="E18" s="130"/>
      <c r="F18" s="139"/>
      <c r="G18" s="140" t="s">
        <v>1119</v>
      </c>
      <c r="H18" s="129"/>
    </row>
    <row r="19" spans="1:8" ht="12.75">
      <c r="A19" s="10">
        <v>117</v>
      </c>
      <c r="B19" s="130">
        <v>10</v>
      </c>
      <c r="C19" s="130"/>
      <c r="D19" s="130"/>
      <c r="E19" s="130"/>
      <c r="F19" s="139"/>
      <c r="G19" s="140" t="s">
        <v>1119</v>
      </c>
      <c r="H19" s="129"/>
    </row>
    <row r="20" spans="1:8" ht="12.75">
      <c r="A20" s="10">
        <v>124</v>
      </c>
      <c r="B20" s="130">
        <v>10</v>
      </c>
      <c r="C20" s="130"/>
      <c r="D20" s="130"/>
      <c r="E20" s="130"/>
      <c r="F20" s="139"/>
      <c r="G20" s="140" t="s">
        <v>1119</v>
      </c>
      <c r="H20" s="129"/>
    </row>
    <row r="21" spans="1:8" ht="12.75">
      <c r="A21" s="10">
        <v>125</v>
      </c>
      <c r="B21" s="130">
        <v>10</v>
      </c>
      <c r="C21" s="130"/>
      <c r="D21" s="130"/>
      <c r="E21" s="130"/>
      <c r="F21" s="139"/>
      <c r="G21" s="140" t="s">
        <v>1119</v>
      </c>
      <c r="H21" s="129"/>
    </row>
    <row r="22" spans="1:8" ht="12.75">
      <c r="A22" s="10">
        <v>52</v>
      </c>
      <c r="B22" s="130">
        <v>10</v>
      </c>
      <c r="C22" s="130"/>
      <c r="D22" s="130"/>
      <c r="E22" s="130"/>
      <c r="F22" s="139"/>
      <c r="G22" s="140" t="s">
        <v>1119</v>
      </c>
      <c r="H22" s="129"/>
    </row>
    <row r="23" spans="1:8" ht="12.75">
      <c r="A23" s="10">
        <v>5</v>
      </c>
      <c r="B23" s="130">
        <v>10</v>
      </c>
      <c r="C23" s="130"/>
      <c r="D23" s="130"/>
      <c r="E23" s="130"/>
      <c r="F23" s="139"/>
      <c r="G23" s="140" t="s">
        <v>1119</v>
      </c>
      <c r="H23" s="129"/>
    </row>
    <row r="24" spans="1:8" ht="12.75">
      <c r="A24" s="10">
        <v>4</v>
      </c>
      <c r="B24" s="130">
        <v>10</v>
      </c>
      <c r="C24" s="130"/>
      <c r="D24" s="130"/>
      <c r="E24" s="130"/>
      <c r="F24" s="139"/>
      <c r="G24" s="140" t="s">
        <v>1119</v>
      </c>
      <c r="H24" s="129"/>
    </row>
    <row r="25" spans="1:8" ht="12.75">
      <c r="A25" s="10">
        <v>124</v>
      </c>
      <c r="B25" s="130">
        <v>10</v>
      </c>
      <c r="C25" s="130"/>
      <c r="D25" s="130"/>
      <c r="E25" s="130"/>
      <c r="F25" s="139"/>
      <c r="G25" s="140" t="s">
        <v>1119</v>
      </c>
      <c r="H25" s="129"/>
    </row>
    <row r="26" spans="1:8" ht="12.75">
      <c r="A26" s="10">
        <v>7</v>
      </c>
      <c r="B26" s="130">
        <v>10</v>
      </c>
      <c r="C26" s="130"/>
      <c r="D26" s="130"/>
      <c r="E26" s="130"/>
      <c r="F26" s="139"/>
      <c r="G26" s="140" t="s">
        <v>1123</v>
      </c>
      <c r="H26" s="129"/>
    </row>
    <row r="27" spans="1:8" ht="12.75">
      <c r="A27" s="10">
        <v>39</v>
      </c>
      <c r="B27" s="130">
        <v>10</v>
      </c>
      <c r="C27" s="130"/>
      <c r="D27" s="130"/>
      <c r="E27" s="130"/>
      <c r="F27" s="139"/>
      <c r="G27" s="140" t="s">
        <v>1123</v>
      </c>
      <c r="H27" s="129"/>
    </row>
    <row r="28" spans="1:8" ht="12.75">
      <c r="A28" s="10">
        <v>77</v>
      </c>
      <c r="B28" s="130">
        <v>10</v>
      </c>
      <c r="C28" s="130"/>
      <c r="D28" s="130"/>
      <c r="E28" s="130"/>
      <c r="F28" s="139"/>
      <c r="G28" s="140" t="s">
        <v>1123</v>
      </c>
      <c r="H28" s="129"/>
    </row>
    <row r="29" spans="1:8" ht="12.75">
      <c r="A29" s="10">
        <v>82</v>
      </c>
      <c r="B29" s="130">
        <v>10</v>
      </c>
      <c r="C29" s="130"/>
      <c r="D29" s="130"/>
      <c r="E29" s="130"/>
      <c r="F29" s="139"/>
      <c r="G29" s="140" t="s">
        <v>1123</v>
      </c>
      <c r="H29" s="129"/>
    </row>
    <row r="30" spans="1:8" ht="12.75">
      <c r="A30" s="10">
        <v>95</v>
      </c>
      <c r="B30" s="130">
        <v>10</v>
      </c>
      <c r="C30" s="130"/>
      <c r="D30" s="130"/>
      <c r="E30" s="130"/>
      <c r="F30" s="139"/>
      <c r="G30" s="140" t="s">
        <v>1123</v>
      </c>
      <c r="H30" s="129"/>
    </row>
    <row r="31" spans="1:8" ht="12.75">
      <c r="A31" s="10">
        <v>104</v>
      </c>
      <c r="B31" s="130">
        <v>10</v>
      </c>
      <c r="C31" s="130"/>
      <c r="D31" s="130"/>
      <c r="E31" s="130"/>
      <c r="F31" s="139"/>
      <c r="G31" s="140" t="s">
        <v>1123</v>
      </c>
      <c r="H31" s="129"/>
    </row>
    <row r="32" spans="1:8" ht="12.75">
      <c r="A32" s="10">
        <v>2</v>
      </c>
      <c r="B32" s="130">
        <v>10</v>
      </c>
      <c r="C32" s="130"/>
      <c r="D32" s="130"/>
      <c r="E32" s="130"/>
      <c r="F32" s="139"/>
      <c r="G32" s="140" t="s">
        <v>1123</v>
      </c>
      <c r="H32" s="129"/>
    </row>
    <row r="33" spans="1:8" ht="12.75">
      <c r="A33" s="10">
        <v>5</v>
      </c>
      <c r="B33" s="130">
        <v>10</v>
      </c>
      <c r="C33" s="130"/>
      <c r="D33" s="130"/>
      <c r="E33" s="130"/>
      <c r="F33" s="139"/>
      <c r="G33" s="140" t="s">
        <v>1123</v>
      </c>
      <c r="H33" s="129"/>
    </row>
    <row r="34" spans="1:8" ht="12.75">
      <c r="A34" s="10">
        <v>8</v>
      </c>
      <c r="B34" s="130">
        <v>10</v>
      </c>
      <c r="C34" s="130"/>
      <c r="D34" s="130"/>
      <c r="E34" s="130"/>
      <c r="F34" s="139"/>
      <c r="G34" s="140" t="s">
        <v>1123</v>
      </c>
      <c r="H34" s="129"/>
    </row>
    <row r="35" spans="1:8" ht="12.75">
      <c r="A35" s="10">
        <v>70</v>
      </c>
      <c r="B35" s="130">
        <v>10</v>
      </c>
      <c r="C35" s="130"/>
      <c r="D35" s="130"/>
      <c r="E35" s="130"/>
      <c r="F35" s="139"/>
      <c r="G35" s="140" t="s">
        <v>1123</v>
      </c>
      <c r="H35" s="129"/>
    </row>
    <row r="36" spans="1:8" ht="12.75">
      <c r="A36" s="10">
        <v>105</v>
      </c>
      <c r="B36" s="130">
        <v>10</v>
      </c>
      <c r="C36" s="130"/>
      <c r="D36" s="130"/>
      <c r="E36" s="130"/>
      <c r="F36" s="139"/>
      <c r="G36" s="140" t="s">
        <v>1123</v>
      </c>
      <c r="H36" s="129"/>
    </row>
    <row r="37" spans="1:8" ht="12.75">
      <c r="A37" s="10">
        <v>7</v>
      </c>
      <c r="B37" s="130">
        <v>10</v>
      </c>
      <c r="C37" s="130"/>
      <c r="D37" s="130"/>
      <c r="E37" s="130"/>
      <c r="F37" s="139"/>
      <c r="G37" s="140" t="s">
        <v>1123</v>
      </c>
      <c r="H37" s="129"/>
    </row>
    <row r="38" spans="1:8" ht="12.75">
      <c r="A38" s="10">
        <v>17</v>
      </c>
      <c r="B38" s="130">
        <v>10</v>
      </c>
      <c r="C38" s="130"/>
      <c r="D38" s="130"/>
      <c r="E38" s="130"/>
      <c r="F38" s="139"/>
      <c r="G38" s="140" t="s">
        <v>1123</v>
      </c>
      <c r="H38" s="129"/>
    </row>
    <row r="39" spans="1:8" ht="12.75">
      <c r="A39" s="10">
        <v>29</v>
      </c>
      <c r="B39" s="130"/>
      <c r="C39" s="130">
        <v>10</v>
      </c>
      <c r="D39" s="130"/>
      <c r="E39" s="130"/>
      <c r="F39" s="139"/>
      <c r="G39" s="140" t="s">
        <v>1120</v>
      </c>
      <c r="H39" s="129"/>
    </row>
    <row r="40" spans="1:8" ht="12.75">
      <c r="A40" s="10">
        <v>51</v>
      </c>
      <c r="B40" s="130"/>
      <c r="C40" s="130">
        <v>10</v>
      </c>
      <c r="D40" s="130"/>
      <c r="E40" s="130"/>
      <c r="F40" s="139"/>
      <c r="G40" s="140" t="s">
        <v>1120</v>
      </c>
      <c r="H40" s="129"/>
    </row>
    <row r="41" spans="1:8" ht="12.75">
      <c r="A41" s="10">
        <v>60</v>
      </c>
      <c r="B41" s="130"/>
      <c r="C41" s="130">
        <v>10</v>
      </c>
      <c r="D41" s="130"/>
      <c r="E41" s="130"/>
      <c r="F41" s="139"/>
      <c r="G41" s="140" t="s">
        <v>1120</v>
      </c>
      <c r="H41" s="129"/>
    </row>
    <row r="42" spans="1:8" ht="12.75">
      <c r="A42" s="10">
        <v>85</v>
      </c>
      <c r="B42" s="130"/>
      <c r="C42" s="130">
        <v>10</v>
      </c>
      <c r="D42" s="130"/>
      <c r="E42" s="130"/>
      <c r="F42" s="139"/>
      <c r="G42" s="140" t="s">
        <v>1120</v>
      </c>
      <c r="H42" s="129"/>
    </row>
    <row r="43" spans="1:8" ht="12.75">
      <c r="A43" s="10">
        <v>86</v>
      </c>
      <c r="B43" s="130"/>
      <c r="C43" s="130">
        <v>10</v>
      </c>
      <c r="D43" s="130"/>
      <c r="E43" s="130"/>
      <c r="F43" s="139"/>
      <c r="G43" s="140" t="s">
        <v>1120</v>
      </c>
      <c r="H43" s="129"/>
    </row>
    <row r="44" spans="1:8" ht="12.75">
      <c r="A44" s="10">
        <v>87</v>
      </c>
      <c r="B44" s="130"/>
      <c r="C44" s="130">
        <v>10</v>
      </c>
      <c r="D44" s="130"/>
      <c r="E44" s="130"/>
      <c r="F44" s="139"/>
      <c r="G44" s="140" t="s">
        <v>1120</v>
      </c>
      <c r="H44" s="129"/>
    </row>
    <row r="45" spans="1:8" ht="12.75">
      <c r="A45" s="10">
        <v>93</v>
      </c>
      <c r="B45" s="130"/>
      <c r="C45" s="130">
        <v>10</v>
      </c>
      <c r="D45" s="130"/>
      <c r="E45" s="130"/>
      <c r="F45" s="139"/>
      <c r="G45" s="140" t="s">
        <v>1120</v>
      </c>
      <c r="H45" s="129"/>
    </row>
    <row r="46" spans="1:8" ht="12.75">
      <c r="A46" s="10">
        <v>17</v>
      </c>
      <c r="B46" s="130"/>
      <c r="C46" s="130">
        <v>10</v>
      </c>
      <c r="D46" s="130"/>
      <c r="E46" s="130"/>
      <c r="F46" s="139"/>
      <c r="G46" s="140" t="s">
        <v>1120</v>
      </c>
      <c r="H46" s="129"/>
    </row>
    <row r="47" spans="1:8" ht="12.75">
      <c r="A47" s="10">
        <v>5</v>
      </c>
      <c r="B47" s="130"/>
      <c r="C47" s="130">
        <v>10</v>
      </c>
      <c r="D47" s="130"/>
      <c r="E47" s="130"/>
      <c r="F47" s="139"/>
      <c r="G47" s="140" t="s">
        <v>1120</v>
      </c>
      <c r="H47" s="129"/>
    </row>
    <row r="48" spans="1:8" ht="12.75">
      <c r="A48" s="10">
        <v>17</v>
      </c>
      <c r="B48" s="130"/>
      <c r="C48" s="130">
        <v>10</v>
      </c>
      <c r="D48" s="130"/>
      <c r="E48" s="130"/>
      <c r="F48" s="139"/>
      <c r="G48" s="140" t="s">
        <v>1120</v>
      </c>
      <c r="H48" s="129"/>
    </row>
    <row r="49" spans="1:8" ht="12.75">
      <c r="A49" s="10">
        <v>46</v>
      </c>
      <c r="B49" s="130"/>
      <c r="C49" s="130">
        <v>10</v>
      </c>
      <c r="D49" s="130"/>
      <c r="E49" s="130"/>
      <c r="F49" s="139"/>
      <c r="G49" s="140" t="s">
        <v>1120</v>
      </c>
      <c r="H49" s="129"/>
    </row>
    <row r="50" spans="1:8" ht="12.75">
      <c r="A50" s="10">
        <v>51</v>
      </c>
      <c r="B50" s="130"/>
      <c r="C50" s="130">
        <v>10</v>
      </c>
      <c r="D50" s="130"/>
      <c r="E50" s="130"/>
      <c r="F50" s="139"/>
      <c r="G50" s="140" t="s">
        <v>1120</v>
      </c>
      <c r="H50" s="129"/>
    </row>
    <row r="51" spans="1:8" ht="12.75">
      <c r="A51" s="10">
        <v>54</v>
      </c>
      <c r="B51" s="130"/>
      <c r="C51" s="130">
        <v>10</v>
      </c>
      <c r="D51" s="130"/>
      <c r="E51" s="130"/>
      <c r="F51" s="139"/>
      <c r="G51" s="140" t="s">
        <v>1120</v>
      </c>
      <c r="H51" s="129"/>
    </row>
    <row r="52" spans="1:8" ht="12.75">
      <c r="A52" s="10">
        <v>60</v>
      </c>
      <c r="B52" s="130"/>
      <c r="C52" s="130">
        <v>10</v>
      </c>
      <c r="D52" s="130"/>
      <c r="E52" s="130"/>
      <c r="F52" s="139"/>
      <c r="G52" s="140" t="s">
        <v>1120</v>
      </c>
      <c r="H52" s="129"/>
    </row>
    <row r="53" spans="1:8" ht="12.75">
      <c r="A53" s="10">
        <v>105</v>
      </c>
      <c r="B53" s="130"/>
      <c r="C53" s="130">
        <v>10</v>
      </c>
      <c r="D53" s="130"/>
      <c r="E53" s="130"/>
      <c r="F53" s="139"/>
      <c r="G53" s="140" t="s">
        <v>1120</v>
      </c>
      <c r="H53" s="129"/>
    </row>
    <row r="54" spans="1:8" ht="12.75">
      <c r="A54" s="10">
        <v>108</v>
      </c>
      <c r="B54" s="130"/>
      <c r="C54" s="130">
        <v>10</v>
      </c>
      <c r="D54" s="130"/>
      <c r="E54" s="130"/>
      <c r="F54" s="139"/>
      <c r="G54" s="140" t="s">
        <v>1120</v>
      </c>
      <c r="H54" s="129"/>
    </row>
    <row r="55" spans="1:8" ht="12.75">
      <c r="A55" s="10">
        <v>7</v>
      </c>
      <c r="B55" s="130"/>
      <c r="C55" s="130">
        <v>10</v>
      </c>
      <c r="D55" s="130"/>
      <c r="E55" s="130"/>
      <c r="F55" s="139"/>
      <c r="G55" s="140" t="s">
        <v>1122</v>
      </c>
      <c r="H55" s="129"/>
    </row>
    <row r="56" spans="1:8" ht="12.75">
      <c r="A56" s="10">
        <v>56</v>
      </c>
      <c r="B56" s="130"/>
      <c r="C56" s="130">
        <v>10</v>
      </c>
      <c r="D56" s="130"/>
      <c r="E56" s="130"/>
      <c r="F56" s="139"/>
      <c r="G56" s="140" t="s">
        <v>1122</v>
      </c>
      <c r="H56" s="129"/>
    </row>
    <row r="57" spans="1:8" ht="12.75">
      <c r="A57" s="10">
        <v>60</v>
      </c>
      <c r="B57" s="130"/>
      <c r="C57" s="130">
        <v>10</v>
      </c>
      <c r="D57" s="130"/>
      <c r="E57" s="130"/>
      <c r="F57" s="139"/>
      <c r="G57" s="140" t="s">
        <v>1122</v>
      </c>
      <c r="H57" s="129"/>
    </row>
    <row r="58" spans="1:8" ht="12.75">
      <c r="A58" s="10">
        <v>91</v>
      </c>
      <c r="B58" s="130"/>
      <c r="C58" s="130">
        <v>10</v>
      </c>
      <c r="D58" s="130"/>
      <c r="E58" s="130"/>
      <c r="F58" s="139"/>
      <c r="G58" s="140" t="s">
        <v>1122</v>
      </c>
      <c r="H58" s="129"/>
    </row>
    <row r="59" spans="1:8" ht="12.75">
      <c r="A59" s="10">
        <v>92</v>
      </c>
      <c r="B59" s="130"/>
      <c r="C59" s="130">
        <v>10</v>
      </c>
      <c r="D59" s="130"/>
      <c r="E59" s="130"/>
      <c r="F59" s="139"/>
      <c r="G59" s="140" t="s">
        <v>1122</v>
      </c>
      <c r="H59" s="129"/>
    </row>
    <row r="60" spans="1:8" ht="12.75">
      <c r="A60" s="10">
        <v>1</v>
      </c>
      <c r="B60" s="130"/>
      <c r="C60" s="130">
        <v>10</v>
      </c>
      <c r="D60" s="130"/>
      <c r="E60" s="130"/>
      <c r="F60" s="139"/>
      <c r="G60" s="140" t="s">
        <v>1122</v>
      </c>
      <c r="H60" s="129"/>
    </row>
    <row r="61" spans="1:8" ht="12.75">
      <c r="A61" s="10">
        <v>7</v>
      </c>
      <c r="B61" s="130"/>
      <c r="C61" s="130">
        <v>10</v>
      </c>
      <c r="D61" s="130"/>
      <c r="E61" s="130"/>
      <c r="F61" s="139"/>
      <c r="G61" s="140" t="s">
        <v>1122</v>
      </c>
      <c r="H61" s="129"/>
    </row>
    <row r="62" spans="1:8" ht="12.75">
      <c r="A62" s="10">
        <v>85</v>
      </c>
      <c r="B62" s="130"/>
      <c r="C62" s="130">
        <v>10</v>
      </c>
      <c r="D62" s="130"/>
      <c r="E62" s="130"/>
      <c r="F62" s="139"/>
      <c r="G62" s="140" t="s">
        <v>1122</v>
      </c>
      <c r="H62" s="129"/>
    </row>
    <row r="63" spans="1:8" ht="12.75">
      <c r="A63" s="10">
        <v>87</v>
      </c>
      <c r="B63" s="130"/>
      <c r="C63" s="130">
        <v>10</v>
      </c>
      <c r="D63" s="130"/>
      <c r="E63" s="130"/>
      <c r="F63" s="139"/>
      <c r="G63" s="140" t="s">
        <v>1122</v>
      </c>
      <c r="H63" s="129" t="str">
        <f>IF(A63="","",VLOOKUP(A63,Startlist!B:E,3,FALSE)&amp;" / "&amp;VLOOKUP(A63,Startlist!B:E,3,FALSE))</f>
        <v>Triinu Tammel / Triinu Tammel</v>
      </c>
    </row>
    <row r="64" spans="1:8" ht="12.75">
      <c r="A64" s="10">
        <v>35</v>
      </c>
      <c r="B64" s="130"/>
      <c r="C64" s="130">
        <v>10</v>
      </c>
      <c r="D64" s="130"/>
      <c r="E64" s="130"/>
      <c r="F64" s="139"/>
      <c r="G64" s="140" t="s">
        <v>1121</v>
      </c>
      <c r="H64" s="129" t="str">
        <f>IF(A64="","",VLOOKUP(A64,Startlist!B:E,3,FALSE)&amp;" / "&amp;VLOOKUP(A64,Startlist!B:E,3,FALSE))</f>
        <v>Hannes Kasak / Hannes Kasak</v>
      </c>
    </row>
    <row r="65" spans="1:8" ht="12.75">
      <c r="A65" s="10">
        <v>40</v>
      </c>
      <c r="B65" s="130"/>
      <c r="C65" s="130">
        <v>10</v>
      </c>
      <c r="D65" s="130"/>
      <c r="E65" s="130"/>
      <c r="F65" s="139"/>
      <c r="G65" s="140" t="s">
        <v>1121</v>
      </c>
      <c r="H65" s="129" t="e">
        <f>IF(A65="","",VLOOKUP(A65,Startlist!B:E,3,FALSE)&amp;" / "&amp;VLOOKUP(A65,Startlist!B:E,3,FALSE))</f>
        <v>#N/A</v>
      </c>
    </row>
    <row r="66" spans="1:8" ht="12.75">
      <c r="A66" s="10">
        <v>82</v>
      </c>
      <c r="B66" s="130"/>
      <c r="C66" s="130">
        <v>10</v>
      </c>
      <c r="D66" s="130"/>
      <c r="E66" s="130"/>
      <c r="F66" s="139"/>
      <c r="G66" s="140" t="s">
        <v>1121</v>
      </c>
      <c r="H66" s="129" t="str">
        <f>IF(A66="","",VLOOKUP(A66,Startlist!B:E,3,FALSE)&amp;" / "&amp;VLOOKUP(A66,Startlist!B:E,3,FALSE))</f>
        <v>Olavi Paju / Olavi Paju</v>
      </c>
    </row>
    <row r="67" spans="1:8" ht="12.75">
      <c r="A67" s="10">
        <v>102</v>
      </c>
      <c r="B67" s="130"/>
      <c r="C67" s="130">
        <v>10</v>
      </c>
      <c r="D67" s="130"/>
      <c r="E67" s="130"/>
      <c r="F67" s="139"/>
      <c r="G67" s="140" t="s">
        <v>1121</v>
      </c>
      <c r="H67" s="129" t="str">
        <f>IF(A67="","",VLOOKUP(A67,Startlist!B:E,3,FALSE)&amp;" / "&amp;VLOOKUP(A67,Startlist!B:E,3,FALSE))</f>
        <v>Revo Taar / Revo Taar</v>
      </c>
    </row>
    <row r="68" spans="1:8" ht="12.75">
      <c r="A68" s="10">
        <v>24</v>
      </c>
      <c r="B68" s="130"/>
      <c r="C68" s="130">
        <v>10</v>
      </c>
      <c r="D68" s="130"/>
      <c r="E68" s="130"/>
      <c r="F68" s="139"/>
      <c r="G68" s="140" t="s">
        <v>1121</v>
      </c>
      <c r="H68" s="129" t="str">
        <f>IF(A68="","",VLOOKUP(A68,Startlist!B:E,3,FALSE)&amp;" / "&amp;VLOOKUP(A68,Startlist!B:E,3,FALSE))</f>
        <v>Martin Vaga / Martin Vaga</v>
      </c>
    </row>
    <row r="69" spans="1:8" ht="12.75">
      <c r="A69" s="10">
        <v>51</v>
      </c>
      <c r="B69" s="130"/>
      <c r="C69" s="130">
        <v>10</v>
      </c>
      <c r="D69" s="130"/>
      <c r="E69" s="130"/>
      <c r="F69" s="139"/>
      <c r="G69" s="140" t="s">
        <v>1121</v>
      </c>
      <c r="H69" s="129" t="str">
        <f>IF(A69="","",VLOOKUP(A69,Startlist!B:E,3,FALSE)&amp;" / "&amp;VLOOKUP(A69,Startlist!B:E,3,FALSE))</f>
        <v>Kristo Kruuser / Kristo Kruuser</v>
      </c>
    </row>
    <row r="70" spans="1:8" ht="12.75">
      <c r="A70" s="10">
        <v>54</v>
      </c>
      <c r="B70" s="130"/>
      <c r="C70" s="130">
        <v>10</v>
      </c>
      <c r="D70" s="130"/>
      <c r="E70" s="130"/>
      <c r="F70" s="139"/>
      <c r="G70" s="140" t="s">
        <v>1121</v>
      </c>
      <c r="H70" s="129" t="str">
        <f>IF(A70="","",VLOOKUP(A70,Startlist!B:E,3,FALSE)&amp;" / "&amp;VLOOKUP(A70,Startlist!B:E,3,FALSE))</f>
        <v>Toomas Klemmer / Toomas Klemmer</v>
      </c>
    </row>
    <row r="71" spans="1:8" ht="12.75">
      <c r="A71" s="10">
        <v>57</v>
      </c>
      <c r="B71" s="130"/>
      <c r="C71" s="130">
        <v>10</v>
      </c>
      <c r="D71" s="130"/>
      <c r="E71" s="130"/>
      <c r="F71" s="139"/>
      <c r="G71" s="140" t="s">
        <v>1121</v>
      </c>
      <c r="H71" s="129" t="str">
        <f>IF(A71="","",VLOOKUP(A71,Startlist!B:E,3,FALSE)&amp;" / "&amp;VLOOKUP(A71,Startlist!B:E,3,FALSE))</f>
        <v>Urmo Kaasik / Urmo Kaasik</v>
      </c>
    </row>
    <row r="72" spans="1:8" ht="12.75">
      <c r="A72" s="10">
        <v>24</v>
      </c>
      <c r="B72" s="130"/>
      <c r="C72" s="130"/>
      <c r="D72" s="130">
        <v>10</v>
      </c>
      <c r="E72" s="130"/>
      <c r="F72" s="139"/>
      <c r="G72" s="140" t="s">
        <v>1126</v>
      </c>
      <c r="H72" s="129" t="str">
        <f>IF(A72="","",VLOOKUP(A72,Startlist!B:E,3,FALSE)&amp;" / "&amp;VLOOKUP(A72,Startlist!B:E,3,FALSE))</f>
        <v>Martin Vaga / Martin Vaga</v>
      </c>
    </row>
    <row r="73" spans="1:8" ht="12.75">
      <c r="A73" s="10">
        <v>16</v>
      </c>
      <c r="B73" s="130"/>
      <c r="C73" s="130"/>
      <c r="D73" s="130">
        <v>10</v>
      </c>
      <c r="E73" s="130"/>
      <c r="F73" s="139"/>
      <c r="G73" s="140" t="s">
        <v>1126</v>
      </c>
      <c r="H73" s="129" t="str">
        <f>IF(A73="","",VLOOKUP(A73,Startlist!B:E,3,FALSE)&amp;" / "&amp;VLOOKUP(A73,Startlist!B:E,3,FALSE))</f>
        <v>Egert Auendorf / Egert Auendorf</v>
      </c>
    </row>
    <row r="74" spans="1:8" ht="12.75">
      <c r="A74" s="10">
        <v>22</v>
      </c>
      <c r="B74" s="130"/>
      <c r="C74" s="130"/>
      <c r="D74" s="130">
        <v>10</v>
      </c>
      <c r="E74" s="130"/>
      <c r="F74" s="139"/>
      <c r="G74" s="140" t="s">
        <v>1126</v>
      </c>
      <c r="H74" s="129" t="str">
        <f>IF(A74="","",VLOOKUP(A74,Startlist!B:E,3,FALSE)&amp;" / "&amp;VLOOKUP(A74,Startlist!B:E,3,FALSE))</f>
        <v>Markus Haiba / Markus Haiba</v>
      </c>
    </row>
    <row r="75" spans="1:8" ht="12.75">
      <c r="A75" s="10">
        <v>45</v>
      </c>
      <c r="B75" s="130"/>
      <c r="C75" s="130"/>
      <c r="D75" s="130">
        <v>10</v>
      </c>
      <c r="E75" s="130"/>
      <c r="F75" s="139"/>
      <c r="G75" s="140" t="s">
        <v>1126</v>
      </c>
      <c r="H75" s="129" t="str">
        <f>IF(A75="","",VLOOKUP(A75,Startlist!B:E,3,FALSE)&amp;" / "&amp;VLOOKUP(A75,Startlist!B:E,3,FALSE))</f>
        <v>Mihhail Borunov / Mihhail Borunov</v>
      </c>
    </row>
    <row r="76" spans="1:8" ht="12.75">
      <c r="A76" s="10">
        <v>18</v>
      </c>
      <c r="B76" s="130"/>
      <c r="C76" s="130"/>
      <c r="D76" s="130">
        <v>10</v>
      </c>
      <c r="E76" s="130"/>
      <c r="F76" s="139"/>
      <c r="G76" s="140" t="s">
        <v>1126</v>
      </c>
      <c r="H76" s="129" t="str">
        <f>IF(A76="","",VLOOKUP(A76,Startlist!B:E,3,FALSE)&amp;" / "&amp;VLOOKUP(A76,Startlist!B:E,3,FALSE))</f>
        <v>Tommy Toim / Tommy Toim</v>
      </c>
    </row>
    <row r="77" spans="1:8" ht="12.75">
      <c r="A77" s="10">
        <v>91</v>
      </c>
      <c r="B77" s="130"/>
      <c r="C77" s="130"/>
      <c r="D77" s="130">
        <v>10</v>
      </c>
      <c r="E77" s="130"/>
      <c r="F77" s="139"/>
      <c r="G77" s="140" t="s">
        <v>1126</v>
      </c>
      <c r="H77" s="129" t="str">
        <f>IF(A77="","",VLOOKUP(A77,Startlist!B:E,3,FALSE)&amp;" / "&amp;VLOOKUP(A77,Startlist!B:E,3,FALSE))</f>
        <v>Aleksandr Semet / Aleksandr Semet</v>
      </c>
    </row>
    <row r="78" spans="1:8" ht="12.75">
      <c r="A78" s="10">
        <v>14</v>
      </c>
      <c r="B78" s="130"/>
      <c r="C78" s="130"/>
      <c r="D78" s="130">
        <v>10</v>
      </c>
      <c r="E78" s="130"/>
      <c r="F78" s="139"/>
      <c r="G78" s="140" t="s">
        <v>1126</v>
      </c>
      <c r="H78" s="129" t="str">
        <f>IF(A78="","",VLOOKUP(A78,Startlist!B:E,3,FALSE)&amp;" / "&amp;VLOOKUP(A78,Startlist!B:E,3,FALSE))</f>
        <v>Jaspar Vaher / Jaspar Vaher</v>
      </c>
    </row>
    <row r="79" spans="1:8" ht="12.75">
      <c r="A79" s="10">
        <v>19</v>
      </c>
      <c r="B79" s="130"/>
      <c r="C79" s="130"/>
      <c r="D79" s="130">
        <v>10</v>
      </c>
      <c r="E79" s="130"/>
      <c r="F79" s="139"/>
      <c r="G79" s="140" t="s">
        <v>1126</v>
      </c>
      <c r="H79" s="129" t="str">
        <f>IF(A79="","",VLOOKUP(A79,Startlist!B:E,3,FALSE)&amp;" / "&amp;VLOOKUP(A79,Startlist!B:E,3,FALSE))</f>
        <v>Kevin Kärp / Kevin Kärp</v>
      </c>
    </row>
    <row r="80" spans="1:8" ht="12.75">
      <c r="A80" s="10">
        <v>94</v>
      </c>
      <c r="B80" s="130"/>
      <c r="C80" s="130"/>
      <c r="D80" s="130">
        <v>10</v>
      </c>
      <c r="E80" s="130"/>
      <c r="F80" s="139"/>
      <c r="G80" s="140" t="s">
        <v>1126</v>
      </c>
      <c r="H80" s="129" t="str">
        <f>IF(A80="","",VLOOKUP(A80,Startlist!B:E,3,FALSE)&amp;" / "&amp;VLOOKUP(A80,Startlist!B:E,3,FALSE))</f>
        <v>Siim Zukker / Siim Zukker</v>
      </c>
    </row>
    <row r="81" spans="1:8" ht="12.75">
      <c r="A81" s="10">
        <v>52</v>
      </c>
      <c r="B81" s="130"/>
      <c r="C81" s="130"/>
      <c r="D81" s="130">
        <v>10</v>
      </c>
      <c r="E81" s="130"/>
      <c r="F81" s="139"/>
      <c r="G81" s="140" t="s">
        <v>1126</v>
      </c>
      <c r="H81" s="129" t="str">
        <f>IF(A81="","",VLOOKUP(A81,Startlist!B:E,3,FALSE)&amp;" / "&amp;VLOOKUP(A81,Startlist!B:E,3,FALSE))</f>
        <v>Kristjan Hansson / Kristjan Hansson</v>
      </c>
    </row>
    <row r="82" spans="1:8" ht="12.75">
      <c r="A82" s="10">
        <v>87</v>
      </c>
      <c r="B82" s="130"/>
      <c r="C82" s="130"/>
      <c r="D82" s="130">
        <v>10</v>
      </c>
      <c r="E82" s="130"/>
      <c r="F82" s="139"/>
      <c r="G82" s="140" t="s">
        <v>1126</v>
      </c>
      <c r="H82" s="129" t="str">
        <f>IF(A82="","",VLOOKUP(A82,Startlist!B:E,3,FALSE)&amp;" / "&amp;VLOOKUP(A82,Startlist!B:E,3,FALSE))</f>
        <v>Triinu Tammel / Triinu Tammel</v>
      </c>
    </row>
    <row r="83" spans="1:8" ht="12.75">
      <c r="A83" s="10">
        <v>94</v>
      </c>
      <c r="B83" s="130"/>
      <c r="C83" s="130"/>
      <c r="D83" s="130">
        <v>10</v>
      </c>
      <c r="E83" s="130"/>
      <c r="F83" s="139"/>
      <c r="G83" s="140" t="s">
        <v>1126</v>
      </c>
      <c r="H83" s="129" t="str">
        <f>IF(A83="","",VLOOKUP(A83,Startlist!B:E,3,FALSE)&amp;" / "&amp;VLOOKUP(A83,Startlist!B:E,3,FALSE))</f>
        <v>Siim Zukker / Siim Zukker</v>
      </c>
    </row>
    <row r="84" spans="1:8" ht="12.75">
      <c r="A84" s="10">
        <v>24</v>
      </c>
      <c r="B84" s="130"/>
      <c r="C84" s="130"/>
      <c r="D84" s="130">
        <v>10</v>
      </c>
      <c r="E84" s="130"/>
      <c r="F84" s="139"/>
      <c r="G84" s="140" t="s">
        <v>1126</v>
      </c>
      <c r="H84" s="129" t="str">
        <f>IF(A84="","",VLOOKUP(A84,Startlist!B:E,3,FALSE)&amp;" / "&amp;VLOOKUP(A84,Startlist!B:E,3,FALSE))</f>
        <v>Martin Vaga / Martin Vaga</v>
      </c>
    </row>
    <row r="85" spans="1:8" ht="12.75">
      <c r="A85" s="10">
        <v>16</v>
      </c>
      <c r="B85" s="130"/>
      <c r="C85" s="130"/>
      <c r="D85" s="130">
        <v>10</v>
      </c>
      <c r="E85" s="130"/>
      <c r="F85" s="139"/>
      <c r="G85" s="140" t="s">
        <v>1125</v>
      </c>
      <c r="H85" s="129" t="str">
        <f>IF(A85="","",VLOOKUP(A85,Startlist!B:E,3,FALSE)&amp;" / "&amp;VLOOKUP(A85,Startlist!B:E,3,FALSE))</f>
        <v>Egert Auendorf / Egert Auendorf</v>
      </c>
    </row>
    <row r="86" spans="1:8" ht="12.75">
      <c r="A86" s="10">
        <v>54</v>
      </c>
      <c r="B86" s="130"/>
      <c r="C86" s="130"/>
      <c r="D86" s="130"/>
      <c r="E86" s="130">
        <v>10</v>
      </c>
      <c r="F86" s="139"/>
      <c r="G86" s="140" t="s">
        <v>1213</v>
      </c>
      <c r="H86" s="129" t="str">
        <f>IF(A86="","",VLOOKUP(A86,Startlist!B:E,3,FALSE)&amp;" / "&amp;VLOOKUP(A86,Startlist!B:E,3,FALSE))</f>
        <v>Toomas Klemmer / Toomas Klemmer</v>
      </c>
    </row>
    <row r="87" spans="1:8" ht="12.75">
      <c r="A87" s="10">
        <v>60</v>
      </c>
      <c r="B87" s="130"/>
      <c r="C87" s="130"/>
      <c r="D87" s="130"/>
      <c r="E87" s="130">
        <v>10</v>
      </c>
      <c r="F87" s="139"/>
      <c r="G87" s="140" t="s">
        <v>1214</v>
      </c>
      <c r="H87" s="129" t="str">
        <f>IF(A87="","",VLOOKUP(A87,Startlist!B:E,3,FALSE)&amp;" / "&amp;VLOOKUP(A87,Startlist!B:E,3,FALSE))</f>
        <v>Daniel Lüüding / Daniel Lüüding</v>
      </c>
    </row>
    <row r="88" spans="1:8" ht="12.75">
      <c r="A88" s="10">
        <v>81</v>
      </c>
      <c r="B88" s="130"/>
      <c r="C88" s="130"/>
      <c r="D88" s="130"/>
      <c r="E88" s="130">
        <v>10</v>
      </c>
      <c r="F88" s="139"/>
      <c r="G88" s="140" t="s">
        <v>1214</v>
      </c>
      <c r="H88" s="129" t="str">
        <f>IF(A88="","",VLOOKUP(A88,Startlist!B:E,3,FALSE)&amp;" / "&amp;VLOOKUP(A88,Startlist!B:E,3,FALSE))</f>
        <v>Ats Nolvak / Ats Nolvak</v>
      </c>
    </row>
    <row r="89" spans="1:8" ht="12.75">
      <c r="A89" s="10">
        <v>55</v>
      </c>
      <c r="B89" s="130"/>
      <c r="C89" s="130"/>
      <c r="D89" s="130"/>
      <c r="E89" s="130">
        <v>10</v>
      </c>
      <c r="F89" s="139"/>
      <c r="G89" s="140" t="s">
        <v>1214</v>
      </c>
      <c r="H89" s="129" t="str">
        <f>IF(A89="","",VLOOKUP(A89,Startlist!B:E,3,FALSE)&amp;" / "&amp;VLOOKUP(A89,Startlist!B:E,3,FALSE))</f>
        <v>Erki Auendorf / Erki Auendorf</v>
      </c>
    </row>
    <row r="90" spans="1:8" ht="12.75">
      <c r="A90" s="10">
        <v>57</v>
      </c>
      <c r="B90" s="130"/>
      <c r="C90" s="130"/>
      <c r="D90" s="130"/>
      <c r="E90" s="130">
        <v>10</v>
      </c>
      <c r="F90" s="139"/>
      <c r="G90" s="140" t="s">
        <v>1214</v>
      </c>
      <c r="H90" s="129" t="str">
        <f>IF(A90="","",VLOOKUP(A90,Startlist!B:E,3,FALSE)&amp;" / "&amp;VLOOKUP(A90,Startlist!B:E,3,FALSE))</f>
        <v>Urmo Kaasik / Urmo Kaasik</v>
      </c>
    </row>
    <row r="91" spans="1:8" ht="12.75">
      <c r="A91" s="10">
        <v>60</v>
      </c>
      <c r="B91" s="130"/>
      <c r="C91" s="130"/>
      <c r="D91" s="130"/>
      <c r="E91" s="130">
        <v>10</v>
      </c>
      <c r="F91" s="139"/>
      <c r="G91" s="140" t="s">
        <v>1214</v>
      </c>
      <c r="H91" s="129" t="str">
        <f>IF(A91="","",VLOOKUP(A91,Startlist!B:E,3,FALSE)&amp;" / "&amp;VLOOKUP(A91,Startlist!B:E,3,FALSE))</f>
        <v>Daniel Lüüding / Daniel Lüüding</v>
      </c>
    </row>
    <row r="92" spans="1:8" ht="12.75">
      <c r="A92" s="10"/>
      <c r="B92" s="130"/>
      <c r="C92" s="130"/>
      <c r="D92" s="130"/>
      <c r="E92" s="130"/>
      <c r="F92" s="139"/>
      <c r="G92" s="140"/>
      <c r="H92" s="129">
        <f>IF(A92="","",VLOOKUP(A92,Startlist!B:E,3,FALSE)&amp;" / "&amp;VLOOKUP(A92,Startlist!B:E,3,FALSE))</f>
      </c>
    </row>
    <row r="93" spans="1:8" ht="12.75">
      <c r="A93" s="10"/>
      <c r="B93" s="130"/>
      <c r="C93" s="130"/>
      <c r="D93" s="130"/>
      <c r="E93" s="130"/>
      <c r="F93" s="139"/>
      <c r="G93" s="140"/>
      <c r="H93" s="129">
        <f>IF(A93="","",VLOOKUP(A93,Startlist!B:E,3,FALSE)&amp;" / "&amp;VLOOKUP(A93,Startlist!B:E,3,FALSE))</f>
      </c>
    </row>
    <row r="94" spans="1:8" ht="12.75">
      <c r="A94" s="10"/>
      <c r="B94" s="130"/>
      <c r="C94" s="130"/>
      <c r="D94" s="130"/>
      <c r="E94" s="130"/>
      <c r="F94" s="139"/>
      <c r="G94" s="140"/>
      <c r="H94" s="129">
        <f>IF(A94="","",VLOOKUP(A94,Startlist!B:E,3,FALSE)&amp;" / "&amp;VLOOKUP(A94,Startlist!B:E,3,FALSE))</f>
      </c>
    </row>
    <row r="95" spans="1:8" ht="12.75">
      <c r="A95" s="10"/>
      <c r="B95" s="130"/>
      <c r="C95" s="130"/>
      <c r="D95" s="130"/>
      <c r="E95" s="130"/>
      <c r="F95" s="139"/>
      <c r="G95" s="140"/>
      <c r="H95" s="129">
        <f>IF(A95="","",VLOOKUP(A95,Startlist!B:E,3,FALSE)&amp;" / "&amp;VLOOKUP(A95,Startlist!B:E,3,FALSE))</f>
      </c>
    </row>
    <row r="96" spans="1:8" ht="12.75">
      <c r="A96" s="10"/>
      <c r="B96" s="130"/>
      <c r="C96" s="130"/>
      <c r="D96" s="130"/>
      <c r="E96" s="130"/>
      <c r="F96" s="139"/>
      <c r="G96" s="140"/>
      <c r="H96" s="129">
        <f>IF(A96="","",VLOOKUP(A96,Startlist!B:E,3,FALSE)&amp;" / "&amp;VLOOKUP(A96,Startlist!B:E,3,FALSE))</f>
      </c>
    </row>
    <row r="97" spans="1:8" ht="12.75">
      <c r="A97" s="10"/>
      <c r="B97" s="130"/>
      <c r="C97" s="130"/>
      <c r="D97" s="130"/>
      <c r="E97" s="130"/>
      <c r="F97" s="139"/>
      <c r="G97" s="140"/>
      <c r="H97" s="129">
        <f>IF(A97="","",VLOOKUP(A97,Startlist!B:E,3,FALSE)&amp;" / "&amp;VLOOKUP(A97,Startlist!B:E,3,FALSE))</f>
      </c>
    </row>
    <row r="98" spans="1:8" ht="12.75">
      <c r="A98" s="10"/>
      <c r="B98" s="130"/>
      <c r="C98" s="130"/>
      <c r="D98" s="130"/>
      <c r="E98" s="130"/>
      <c r="F98" s="139"/>
      <c r="G98" s="140"/>
      <c r="H98" s="129">
        <f>IF(A98="","",VLOOKUP(A98,Startlist!B:E,3,FALSE)&amp;" / "&amp;VLOOKUP(A98,Startlist!B:E,3,FALSE))</f>
      </c>
    </row>
    <row r="99" spans="1:8" ht="12.75">
      <c r="A99" s="10"/>
      <c r="B99" s="130"/>
      <c r="C99" s="130"/>
      <c r="D99" s="130"/>
      <c r="E99" s="130"/>
      <c r="F99" s="139"/>
      <c r="G99" s="140"/>
      <c r="H99" s="129">
        <f>IF(A99="","",VLOOKUP(A99,Startlist!B:E,3,FALSE)&amp;" / "&amp;VLOOKUP(A99,Startlist!B:E,3,FALSE))</f>
      </c>
    </row>
    <row r="100" spans="1:8" ht="12.75">
      <c r="A100" s="10"/>
      <c r="B100" s="130"/>
      <c r="C100" s="130"/>
      <c r="D100" s="130"/>
      <c r="E100" s="130"/>
      <c r="F100" s="139"/>
      <c r="G100" s="140"/>
      <c r="H100" s="129">
        <f>IF(A100="","",VLOOKUP(A100,Startlist!B:E,3,FALSE)&amp;" / "&amp;VLOOKUP(A100,Startlist!B:E,3,FALSE))</f>
      </c>
    </row>
    <row r="101" spans="1:8" ht="12.75">
      <c r="A101" s="10"/>
      <c r="B101" s="130"/>
      <c r="C101" s="130"/>
      <c r="D101" s="130"/>
      <c r="E101" s="130"/>
      <c r="F101" s="139"/>
      <c r="G101" s="140"/>
      <c r="H101" s="129">
        <f>IF(A101="","",VLOOKUP(A101,Startlist!B:E,3,FALSE)&amp;" / "&amp;VLOOKUP(A101,Startlist!B:E,3,FALSE))</f>
      </c>
    </row>
    <row r="102" spans="1:8" ht="12.75">
      <c r="A102" s="10"/>
      <c r="B102" s="130"/>
      <c r="C102" s="130"/>
      <c r="D102" s="130"/>
      <c r="E102" s="130"/>
      <c r="F102" s="139"/>
      <c r="G102" s="140"/>
      <c r="H102" s="129">
        <f>IF(A102="","",VLOOKUP(A102,Startlist!B:E,3,FALSE)&amp;" / "&amp;VLOOKUP(A102,Startlist!B:E,3,FALSE))</f>
      </c>
    </row>
    <row r="103" spans="1:8" ht="12.75">
      <c r="A103" s="10"/>
      <c r="B103" s="130"/>
      <c r="C103" s="130"/>
      <c r="D103" s="130"/>
      <c r="E103" s="130"/>
      <c r="F103" s="139"/>
      <c r="G103" s="140"/>
      <c r="H103" s="129">
        <f>IF(A103="","",VLOOKUP(A103,Startlist!B:E,3,FALSE)&amp;" / "&amp;VLOOKUP(A103,Startlist!B:E,3,FALSE))</f>
      </c>
    </row>
    <row r="104" spans="1:8" ht="12.75">
      <c r="A104" s="10"/>
      <c r="B104" s="130"/>
      <c r="C104" s="130"/>
      <c r="D104" s="130"/>
      <c r="E104" s="130"/>
      <c r="F104" s="139"/>
      <c r="G104" s="140"/>
      <c r="H104" s="129">
        <f>IF(A104="","",VLOOKUP(A104,Startlist!B:E,3,FALSE)&amp;" / "&amp;VLOOKUP(A104,Startlist!B:E,3,FALSE))</f>
      </c>
    </row>
    <row r="105" spans="1:8" ht="12.75">
      <c r="A105" s="10"/>
      <c r="B105" s="130"/>
      <c r="C105" s="130"/>
      <c r="D105" s="130"/>
      <c r="E105" s="130"/>
      <c r="F105" s="139"/>
      <c r="G105" s="140"/>
      <c r="H105" s="129">
        <f>IF(A105="","",VLOOKUP(A105,Startlist!B:E,3,FALSE)&amp;" / "&amp;VLOOKUP(A105,Startlist!B:E,3,FALSE))</f>
      </c>
    </row>
    <row r="106" spans="1:8" ht="12.75">
      <c r="A106" s="10"/>
      <c r="B106" s="130"/>
      <c r="C106" s="130"/>
      <c r="D106" s="130"/>
      <c r="E106" s="130"/>
      <c r="F106" s="139"/>
      <c r="G106" s="140"/>
      <c r="H106" s="129">
        <f>IF(A106="","",VLOOKUP(A106,Startlist!B:E,3,FALSE)&amp;" / "&amp;VLOOKUP(A106,Startlist!B:E,3,FALSE))</f>
      </c>
    </row>
    <row r="107" spans="1:8" ht="12.75">
      <c r="A107" s="10"/>
      <c r="B107" s="130"/>
      <c r="C107" s="130"/>
      <c r="D107" s="130"/>
      <c r="E107" s="130"/>
      <c r="F107" s="139"/>
      <c r="G107" s="140"/>
      <c r="H107" s="129">
        <f>IF(A107="","",VLOOKUP(A107,Startlist!B:E,3,FALSE)&amp;" / "&amp;VLOOKUP(A107,Startlist!B:E,3,FALSE))</f>
      </c>
    </row>
    <row r="108" spans="1:8" ht="12.75">
      <c r="A108" s="10"/>
      <c r="B108" s="130"/>
      <c r="C108" s="130"/>
      <c r="D108" s="130"/>
      <c r="E108" s="130"/>
      <c r="F108" s="139"/>
      <c r="G108" s="140"/>
      <c r="H108" s="129">
        <f>IF(A108="","",VLOOKUP(A108,Startlist!B:E,3,FALSE)&amp;" / "&amp;VLOOKUP(A108,Startlist!B:E,3,FALSE))</f>
      </c>
    </row>
    <row r="109" spans="1:8" ht="12.75">
      <c r="A109" s="10"/>
      <c r="B109" s="130"/>
      <c r="C109" s="130"/>
      <c r="D109" s="130"/>
      <c r="E109" s="130"/>
      <c r="F109" s="139"/>
      <c r="G109" s="140"/>
      <c r="H109" s="129">
        <f>IF(A109="","",VLOOKUP(A109,Startlist!B:E,3,FALSE)&amp;" / "&amp;VLOOKUP(A109,Startlist!B:E,3,FALSE))</f>
      </c>
    </row>
    <row r="110" spans="1:8" ht="12.75">
      <c r="A110" s="10"/>
      <c r="B110" s="130"/>
      <c r="C110" s="130"/>
      <c r="D110" s="130"/>
      <c r="E110" s="130"/>
      <c r="F110" s="139"/>
      <c r="G110" s="140"/>
      <c r="H110" s="129">
        <f>IF(A110="","",VLOOKUP(A110,Startlist!B:E,3,FALSE)&amp;" / "&amp;VLOOKUP(A110,Startlist!B:E,3,FALSE))</f>
      </c>
    </row>
    <row r="111" spans="1:8" ht="12.75">
      <c r="A111" s="10"/>
      <c r="B111" s="130"/>
      <c r="C111" s="130"/>
      <c r="D111" s="130"/>
      <c r="E111" s="130"/>
      <c r="F111" s="139"/>
      <c r="G111" s="140"/>
      <c r="H111" s="129">
        <f>IF(A111="","",VLOOKUP(A111,Startlist!B:E,3,FALSE)&amp;" / "&amp;VLOOKUP(A111,Startlist!B:E,3,FALSE))</f>
      </c>
    </row>
    <row r="112" spans="1:8" ht="12.75">
      <c r="A112" s="10"/>
      <c r="B112" s="130"/>
      <c r="C112" s="130"/>
      <c r="D112" s="130"/>
      <c r="E112" s="130"/>
      <c r="F112" s="139"/>
      <c r="G112" s="140"/>
      <c r="H112" s="129">
        <f>IF(A112="","",VLOOKUP(A112,Startlist!B:E,3,FALSE)&amp;" / "&amp;VLOOKUP(A112,Startlist!B:E,3,FALSE))</f>
      </c>
    </row>
    <row r="113" spans="1:8" ht="12.75">
      <c r="A113" s="10"/>
      <c r="B113" s="130"/>
      <c r="C113" s="130"/>
      <c r="D113" s="130"/>
      <c r="E113" s="130"/>
      <c r="F113" s="139"/>
      <c r="G113" s="140"/>
      <c r="H113" s="129">
        <f>IF(A113="","",VLOOKUP(A113,Startlist!B:E,3,FALSE)&amp;" / "&amp;VLOOKUP(A113,Startlist!B:E,3,FALSE))</f>
      </c>
    </row>
    <row r="114" spans="1:8" ht="12.75">
      <c r="A114" s="10"/>
      <c r="B114" s="130"/>
      <c r="C114" s="130"/>
      <c r="D114" s="130"/>
      <c r="E114" s="130"/>
      <c r="F114" s="139"/>
      <c r="G114" s="140"/>
      <c r="H114" s="129">
        <f>IF(A114="","",VLOOKUP(A114,Startlist!B:E,3,FALSE)&amp;" / "&amp;VLOOKUP(A114,Startlist!B:E,3,FALSE))</f>
      </c>
    </row>
    <row r="115" spans="1:8" ht="12.75">
      <c r="A115" s="10"/>
      <c r="B115" s="130"/>
      <c r="C115" s="130"/>
      <c r="D115" s="130"/>
      <c r="E115" s="130"/>
      <c r="F115" s="139"/>
      <c r="G115" s="140"/>
      <c r="H115" s="129">
        <f>IF(A115="","",VLOOKUP(A115,Startlist!B:E,3,FALSE)&amp;" / "&amp;VLOOKUP(A115,Startlist!B:E,3,FALSE))</f>
      </c>
    </row>
    <row r="116" spans="1:8" ht="12.75">
      <c r="A116" s="10"/>
      <c r="B116" s="130"/>
      <c r="C116" s="130"/>
      <c r="D116" s="130"/>
      <c r="E116" s="130"/>
      <c r="F116" s="139"/>
      <c r="G116" s="140"/>
      <c r="H116" s="129">
        <f>IF(A116="","",VLOOKUP(A116,Startlist!B:E,3,FALSE)&amp;" / "&amp;VLOOKUP(A116,Startlist!B:E,3,FALSE))</f>
      </c>
    </row>
    <row r="117" spans="1:8" ht="12.75">
      <c r="A117" s="10"/>
      <c r="B117" s="130"/>
      <c r="C117" s="130"/>
      <c r="D117" s="130"/>
      <c r="E117" s="130"/>
      <c r="F117" s="139"/>
      <c r="G117" s="140"/>
      <c r="H117" s="129">
        <f>IF(A117="","",VLOOKUP(A117,Startlist!B:E,3,FALSE)&amp;" / "&amp;VLOOKUP(A117,Startlist!B:E,3,FALSE))</f>
      </c>
    </row>
    <row r="118" spans="1:8" ht="12.75">
      <c r="A118" s="10"/>
      <c r="B118" s="130"/>
      <c r="C118" s="130"/>
      <c r="D118" s="130"/>
      <c r="E118" s="130"/>
      <c r="F118" s="139"/>
      <c r="G118" s="140"/>
      <c r="H118" s="129">
        <f>IF(A118="","",VLOOKUP(A118,Startlist!B:E,3,FALSE)&amp;" / "&amp;VLOOKUP(A118,Startlist!B:E,3,FALSE))</f>
      </c>
    </row>
    <row r="119" spans="1:8" ht="12.75">
      <c r="A119" s="10"/>
      <c r="B119" s="130"/>
      <c r="C119" s="130"/>
      <c r="D119" s="130"/>
      <c r="E119" s="130"/>
      <c r="F119" s="139"/>
      <c r="G119" s="140"/>
      <c r="H119" s="129">
        <f>IF(A119="","",VLOOKUP(A119,Startlist!B:E,3,FALSE)&amp;" / "&amp;VLOOKUP(A119,Startlist!B:E,3,FALSE))</f>
      </c>
    </row>
    <row r="120" spans="1:8" ht="12.75">
      <c r="A120" s="10"/>
      <c r="B120" s="130"/>
      <c r="C120" s="130"/>
      <c r="D120" s="130"/>
      <c r="E120" s="130"/>
      <c r="F120" s="139"/>
      <c r="G120" s="140"/>
      <c r="H120" s="129">
        <f>IF(A120="","",VLOOKUP(A120,Startlist!B:E,3,FALSE)&amp;" / "&amp;VLOOKUP(A120,Startlist!B:E,3,FALSE))</f>
      </c>
    </row>
    <row r="121" spans="1:8" ht="12.75">
      <c r="A121" s="10"/>
      <c r="B121" s="130"/>
      <c r="C121" s="130"/>
      <c r="D121" s="130"/>
      <c r="E121" s="130"/>
      <c r="F121" s="139"/>
      <c r="G121" s="140"/>
      <c r="H121" s="129">
        <f>IF(A121="","",VLOOKUP(A121,Startlist!B:E,3,FALSE)&amp;" / "&amp;VLOOKUP(A121,Startlist!B:E,3,FALSE))</f>
      </c>
    </row>
    <row r="122" spans="1:8" ht="12.75">
      <c r="A122" s="10"/>
      <c r="B122" s="130"/>
      <c r="C122" s="130"/>
      <c r="D122" s="130"/>
      <c r="E122" s="130"/>
      <c r="F122" s="139"/>
      <c r="G122" s="140"/>
      <c r="H122" s="129">
        <f>IF(A122="","",VLOOKUP(A122,Startlist!B:E,3,FALSE)&amp;" / "&amp;VLOOKUP(A122,Startlist!B:E,3,FALSE))</f>
      </c>
    </row>
    <row r="123" spans="1:8" ht="12.75">
      <c r="A123" s="10"/>
      <c r="B123" s="130"/>
      <c r="C123" s="130"/>
      <c r="D123" s="130"/>
      <c r="E123" s="130"/>
      <c r="F123" s="139"/>
      <c r="G123" s="140"/>
      <c r="H123" s="129">
        <f>IF(A123="","",VLOOKUP(A123,Startlist!B:E,3,FALSE)&amp;" / "&amp;VLOOKUP(A123,Startlist!B:E,3,FALSE))</f>
      </c>
    </row>
    <row r="124" spans="1:8" ht="12.75">
      <c r="A124" s="10"/>
      <c r="B124" s="130"/>
      <c r="C124" s="130"/>
      <c r="D124" s="130"/>
      <c r="E124" s="130"/>
      <c r="F124" s="139"/>
      <c r="G124" s="140"/>
      <c r="H124" s="129">
        <f>IF(A124="","",VLOOKUP(A124,Startlist!B:E,3,FALSE)&amp;" / "&amp;VLOOKUP(A124,Startlist!B:E,3,FALSE))</f>
      </c>
    </row>
    <row r="125" spans="1:8" ht="12.75">
      <c r="A125" s="10"/>
      <c r="B125" s="130"/>
      <c r="C125" s="130"/>
      <c r="D125" s="130"/>
      <c r="E125" s="130"/>
      <c r="F125" s="139"/>
      <c r="G125" s="140"/>
      <c r="H125" s="129">
        <f>IF(A125="","",VLOOKUP(A125,Startlist!B:E,3,FALSE)&amp;" / "&amp;VLOOKUP(A125,Startlist!B:E,3,FALSE))</f>
      </c>
    </row>
    <row r="126" spans="1:8" ht="12.75">
      <c r="A126" s="10"/>
      <c r="B126" s="130"/>
      <c r="C126" s="130"/>
      <c r="D126" s="130"/>
      <c r="E126" s="130"/>
      <c r="F126" s="139"/>
      <c r="G126" s="140"/>
      <c r="H126" s="129">
        <f>IF(A126="","",VLOOKUP(A126,Startlist!B:E,3,FALSE)&amp;" / "&amp;VLOOKUP(A126,Startlist!B:E,3,FALSE))</f>
      </c>
    </row>
    <row r="127" spans="1:8" ht="12.75">
      <c r="A127" s="10"/>
      <c r="B127" s="130"/>
      <c r="C127" s="130"/>
      <c r="D127" s="130"/>
      <c r="E127" s="130"/>
      <c r="F127" s="139"/>
      <c r="G127" s="140"/>
      <c r="H127" s="129">
        <f>IF(A127="","",VLOOKUP(A127,Startlist!B:E,3,FALSE)&amp;" / "&amp;VLOOKUP(A127,Startlist!B:E,3,FALSE))</f>
      </c>
    </row>
    <row r="128" spans="1:8" ht="12.75">
      <c r="A128" s="10"/>
      <c r="B128" s="130"/>
      <c r="C128" s="130"/>
      <c r="D128" s="130"/>
      <c r="E128" s="130"/>
      <c r="F128" s="139"/>
      <c r="G128" s="140"/>
      <c r="H128" s="129">
        <f>IF(A128="","",VLOOKUP(A128,Startlist!B:E,3,FALSE)&amp;" / "&amp;VLOOKUP(A128,Startlist!B:E,3,FALSE))</f>
      </c>
    </row>
    <row r="129" spans="1:8" ht="12.75">
      <c r="A129" s="10"/>
      <c r="B129" s="130"/>
      <c r="C129" s="130"/>
      <c r="D129" s="130"/>
      <c r="E129" s="130"/>
      <c r="F129" s="139"/>
      <c r="G129" s="140"/>
      <c r="H129" s="129">
        <f>IF(A129="","",VLOOKUP(A129,Startlist!B:E,3,FALSE)&amp;" / "&amp;VLOOKUP(A129,Startlist!B:E,3,FALSE))</f>
      </c>
    </row>
    <row r="130" spans="1:8" ht="12.75">
      <c r="A130" s="10"/>
      <c r="B130" s="130"/>
      <c r="C130" s="130"/>
      <c r="D130" s="130"/>
      <c r="E130" s="130"/>
      <c r="F130" s="139"/>
      <c r="G130" s="140"/>
      <c r="H130" s="129">
        <f>IF(A130="","",VLOOKUP(A130,Startlist!B:E,3,FALSE)&amp;" / "&amp;VLOOKUP(A130,Startlist!B:E,3,FALSE))</f>
      </c>
    </row>
    <row r="131" spans="1:8" ht="12.75">
      <c r="A131" s="10"/>
      <c r="B131" s="130"/>
      <c r="C131" s="130"/>
      <c r="D131" s="130"/>
      <c r="E131" s="130"/>
      <c r="F131" s="139"/>
      <c r="G131" s="140"/>
      <c r="H131" s="129">
        <f>IF(A131="","",VLOOKUP(A131,Startlist!B:E,3,FALSE)&amp;" / "&amp;VLOOKUP(A131,Startlist!B:E,3,FALSE))</f>
      </c>
    </row>
    <row r="132" spans="1:8" ht="12.75">
      <c r="A132" s="10"/>
      <c r="B132" s="130"/>
      <c r="C132" s="130"/>
      <c r="D132" s="130"/>
      <c r="E132" s="130"/>
      <c r="F132" s="139"/>
      <c r="G132" s="140"/>
      <c r="H132" s="129">
        <f>IF(A132="","",VLOOKUP(A132,Startlist!B:E,3,FALSE)&amp;" / "&amp;VLOOKUP(A132,Startlist!B:E,3,FALSE))</f>
      </c>
    </row>
    <row r="133" spans="1:8" ht="12.75">
      <c r="A133" s="10"/>
      <c r="B133" s="130"/>
      <c r="C133" s="130"/>
      <c r="D133" s="130"/>
      <c r="E133" s="130"/>
      <c r="F133" s="139"/>
      <c r="G133" s="140"/>
      <c r="H133" s="129">
        <f>IF(A133="","",VLOOKUP(A133,Startlist!B:E,3,FALSE)&amp;" / "&amp;VLOOKUP(A133,Startlist!B:E,3,FALSE))</f>
      </c>
    </row>
    <row r="134" spans="1:8" ht="12.75">
      <c r="A134" s="10"/>
      <c r="B134" s="130"/>
      <c r="C134" s="130"/>
      <c r="D134" s="130"/>
      <c r="E134" s="130"/>
      <c r="F134" s="139"/>
      <c r="G134" s="140"/>
      <c r="H134" s="129">
        <f>IF(A134="","",VLOOKUP(A134,Startlist!B:E,3,FALSE)&amp;" / "&amp;VLOOKUP(A134,Startlist!B:E,3,FALSE))</f>
      </c>
    </row>
    <row r="135" spans="1:8" ht="12.75">
      <c r="A135" s="10"/>
      <c r="B135" s="130"/>
      <c r="C135" s="130"/>
      <c r="D135" s="130"/>
      <c r="E135" s="130"/>
      <c r="F135" s="139"/>
      <c r="G135" s="140"/>
      <c r="H135" s="129">
        <f>IF(A135="","",VLOOKUP(A135,Startlist!B:E,3,FALSE)&amp;" / "&amp;VLOOKUP(A135,Startlist!B:E,3,FALSE))</f>
      </c>
    </row>
    <row r="136" spans="1:8" ht="12.75">
      <c r="A136" s="10"/>
      <c r="B136" s="130"/>
      <c r="C136" s="130"/>
      <c r="D136" s="130"/>
      <c r="E136" s="130"/>
      <c r="F136" s="139"/>
      <c r="G136" s="140"/>
      <c r="H136" s="129">
        <f>IF(A136="","",VLOOKUP(A136,Startlist!B:E,3,FALSE)&amp;" / "&amp;VLOOKUP(A136,Startlist!B:E,3,FALSE))</f>
      </c>
    </row>
    <row r="137" spans="1:8" ht="12.75">
      <c r="A137" s="10"/>
      <c r="B137" s="130"/>
      <c r="C137" s="130"/>
      <c r="D137" s="130"/>
      <c r="E137" s="130"/>
      <c r="F137" s="139"/>
      <c r="G137" s="140"/>
      <c r="H137" s="129">
        <f>IF(A137="","",VLOOKUP(A137,Startlist!B:E,3,FALSE)&amp;" / "&amp;VLOOKUP(A137,Startlist!B:E,3,FALSE))</f>
      </c>
    </row>
    <row r="138" spans="1:8" ht="12.75">
      <c r="A138" s="10"/>
      <c r="B138" s="130"/>
      <c r="C138" s="130"/>
      <c r="D138" s="130"/>
      <c r="E138" s="130"/>
      <c r="F138" s="139"/>
      <c r="G138" s="140"/>
      <c r="H138" s="129">
        <f>IF(A138="","",VLOOKUP(A138,Startlist!B:E,3,FALSE)&amp;" / "&amp;VLOOKUP(A138,Startlist!B:E,3,FALSE))</f>
      </c>
    </row>
    <row r="139" spans="1:8" ht="12.75">
      <c r="A139" s="10"/>
      <c r="B139" s="130"/>
      <c r="C139" s="130"/>
      <c r="D139" s="130"/>
      <c r="E139" s="130"/>
      <c r="F139" s="139"/>
      <c r="G139" s="140"/>
      <c r="H139" s="129">
        <f>IF(A139="","",VLOOKUP(A139,Startlist!B:E,3,FALSE)&amp;" / "&amp;VLOOKUP(A139,Startlist!B:E,3,FALSE))</f>
      </c>
    </row>
    <row r="140" spans="1:8" ht="12.75">
      <c r="A140" s="10"/>
      <c r="B140" s="130"/>
      <c r="C140" s="130"/>
      <c r="D140" s="130"/>
      <c r="E140" s="130"/>
      <c r="F140" s="139"/>
      <c r="G140" s="140"/>
      <c r="H140" s="129">
        <f>IF(A140="","",VLOOKUP(A140,Startlist!B:E,3,FALSE)&amp;" / "&amp;VLOOKUP(A140,Startlist!B:E,3,FALSE))</f>
      </c>
    </row>
    <row r="141" spans="1:8" ht="12.75">
      <c r="A141" s="10"/>
      <c r="B141" s="130"/>
      <c r="C141" s="130"/>
      <c r="D141" s="130"/>
      <c r="E141" s="130"/>
      <c r="F141" s="139"/>
      <c r="G141" s="140"/>
      <c r="H141" s="129">
        <f>IF(A141="","",VLOOKUP(A141,Startlist!B:E,3,FALSE)&amp;" / "&amp;VLOOKUP(A141,Startlist!B:E,3,FALSE))</f>
      </c>
    </row>
    <row r="142" spans="1:8" ht="12.75">
      <c r="A142" s="10"/>
      <c r="B142" s="130"/>
      <c r="C142" s="130"/>
      <c r="D142" s="130"/>
      <c r="E142" s="130"/>
      <c r="F142" s="139"/>
      <c r="G142" s="140"/>
      <c r="H142" s="129">
        <f>IF(A142="","",VLOOKUP(A142,Startlist!B:E,3,FALSE)&amp;" / "&amp;VLOOKUP(A142,Startlist!B:E,3,FALSE))</f>
      </c>
    </row>
    <row r="143" spans="1:8" ht="12.75">
      <c r="A143" s="10"/>
      <c r="B143" s="130"/>
      <c r="C143" s="130"/>
      <c r="D143" s="130"/>
      <c r="E143" s="130"/>
      <c r="F143" s="139"/>
      <c r="G143" s="140"/>
      <c r="H143" s="129">
        <f>IF(A143="","",VLOOKUP(A143,Startlist!B:E,3,FALSE)&amp;" / "&amp;VLOOKUP(A143,Startlist!B:E,3,FALSE))</f>
      </c>
    </row>
    <row r="144" spans="1:8" ht="12.75">
      <c r="A144" s="10"/>
      <c r="B144" s="130"/>
      <c r="C144" s="130"/>
      <c r="D144" s="130"/>
      <c r="E144" s="130"/>
      <c r="F144" s="139"/>
      <c r="G144" s="140"/>
      <c r="H144" s="129">
        <f>IF(A144="","",VLOOKUP(A144,Startlist!B:E,3,FALSE)&amp;" / "&amp;VLOOKUP(A144,Startlist!B:E,3,FALSE))</f>
      </c>
    </row>
    <row r="145" spans="1:8" ht="12.75">
      <c r="A145" s="10"/>
      <c r="B145" s="130"/>
      <c r="C145" s="130"/>
      <c r="D145" s="130"/>
      <c r="E145" s="130"/>
      <c r="F145" s="139"/>
      <c r="G145" s="140"/>
      <c r="H145" s="129">
        <f>IF(A145="","",VLOOKUP(A145,Startlist!B:E,3,FALSE)&amp;" / "&amp;VLOOKUP(A145,Startlist!B:E,3,FALSE))</f>
      </c>
    </row>
    <row r="146" spans="1:8" ht="12.75">
      <c r="A146" s="10"/>
      <c r="B146" s="130"/>
      <c r="C146" s="130"/>
      <c r="D146" s="130"/>
      <c r="E146" s="130"/>
      <c r="F146" s="139"/>
      <c r="G146" s="140"/>
      <c r="H146" s="129">
        <f>IF(A146="","",VLOOKUP(A146,Startlist!B:E,3,FALSE)&amp;" / "&amp;VLOOKUP(A146,Startlist!B:E,3,FALSE))</f>
      </c>
    </row>
    <row r="147" spans="1:8" ht="12.75">
      <c r="A147" s="10"/>
      <c r="B147" s="130"/>
      <c r="C147" s="130"/>
      <c r="D147" s="130"/>
      <c r="E147" s="130"/>
      <c r="F147" s="139"/>
      <c r="G147" s="140"/>
      <c r="H147" s="129">
        <f>IF(A147="","",VLOOKUP(A147,Startlist!B:E,3,FALSE)&amp;" / "&amp;VLOOKUP(A147,Startlist!B:E,3,FALSE))</f>
      </c>
    </row>
    <row r="148" spans="1:8" ht="12.75">
      <c r="A148" s="10"/>
      <c r="B148" s="130"/>
      <c r="C148" s="130"/>
      <c r="D148" s="130"/>
      <c r="E148" s="130"/>
      <c r="F148" s="139"/>
      <c r="G148" s="140"/>
      <c r="H148" s="129">
        <f>IF(A148="","",VLOOKUP(A148,Startlist!B:E,3,FALSE)&amp;" / "&amp;VLOOKUP(A148,Startlist!B:E,3,FALSE))</f>
      </c>
    </row>
    <row r="149" spans="1:8" ht="12.75">
      <c r="A149" s="10"/>
      <c r="B149" s="130"/>
      <c r="C149" s="130"/>
      <c r="D149" s="130"/>
      <c r="E149" s="130"/>
      <c r="F149" s="139"/>
      <c r="G149" s="140"/>
      <c r="H149" s="129">
        <f>IF(A149="","",VLOOKUP(A149,Startlist!B:E,3,FALSE)&amp;" / "&amp;VLOOKUP(A149,Startlist!B:E,3,FALSE))</f>
      </c>
    </row>
    <row r="150" spans="1:8" ht="12.75">
      <c r="A150" s="10"/>
      <c r="B150" s="130"/>
      <c r="C150" s="130"/>
      <c r="D150" s="130"/>
      <c r="E150" s="130"/>
      <c r="F150" s="139"/>
      <c r="G150" s="140"/>
      <c r="H150" s="129">
        <f>IF(A150="","",VLOOKUP(A150,Startlist!B:E,3,FALSE)&amp;" / "&amp;VLOOKUP(A150,Startlist!B:E,3,FALSE))</f>
      </c>
    </row>
    <row r="151" spans="1:8" ht="12.75">
      <c r="A151" s="10"/>
      <c r="B151" s="130"/>
      <c r="C151" s="130"/>
      <c r="D151" s="130"/>
      <c r="E151" s="130"/>
      <c r="F151" s="139"/>
      <c r="G151" s="140"/>
      <c r="H151" s="129">
        <f>IF(A151="","",VLOOKUP(A151,Startlist!B:E,3,FALSE)&amp;" / "&amp;VLOOKUP(A151,Startlist!B:E,3,FALSE))</f>
      </c>
    </row>
    <row r="152" spans="1:8" ht="12.75">
      <c r="A152" s="10"/>
      <c r="B152" s="130"/>
      <c r="C152" s="130"/>
      <c r="D152" s="130"/>
      <c r="E152" s="130"/>
      <c r="F152" s="139"/>
      <c r="G152" s="140"/>
      <c r="H152" s="129">
        <f>IF(A152="","",VLOOKUP(A152,Startlist!B:E,3,FALSE)&amp;" / "&amp;VLOOKUP(A152,Startlist!B:E,3,FALSE))</f>
      </c>
    </row>
    <row r="153" spans="1:8" ht="12.75">
      <c r="A153" s="10"/>
      <c r="B153" s="130"/>
      <c r="C153" s="130"/>
      <c r="D153" s="130"/>
      <c r="E153" s="130"/>
      <c r="F153" s="139"/>
      <c r="G153" s="140"/>
      <c r="H153" s="129">
        <f>IF(A153="","",VLOOKUP(A153,Startlist!B:E,3,FALSE)&amp;" / "&amp;VLOOKUP(A153,Startlist!B:E,3,FALSE))</f>
      </c>
    </row>
    <row r="154" spans="1:8" ht="12.75">
      <c r="A154" s="10"/>
      <c r="B154" s="130"/>
      <c r="C154" s="130"/>
      <c r="D154" s="130"/>
      <c r="E154" s="130"/>
      <c r="F154" s="139"/>
      <c r="G154" s="140"/>
      <c r="H154" s="129">
        <f>IF(A154="","",VLOOKUP(A154,Startlist!B:E,3,FALSE)&amp;" / "&amp;VLOOKUP(A154,Startlist!B:E,3,FALSE))</f>
      </c>
    </row>
    <row r="155" spans="1:8" ht="12.75">
      <c r="A155" s="10"/>
      <c r="B155" s="130"/>
      <c r="C155" s="130"/>
      <c r="D155" s="130"/>
      <c r="E155" s="130"/>
      <c r="F155" s="139"/>
      <c r="G155" s="140"/>
      <c r="H155" s="129">
        <f>IF(A155="","",VLOOKUP(A155,Startlist!B:E,3,FALSE)&amp;" / "&amp;VLOOKUP(A155,Startlist!B:E,3,FALSE))</f>
      </c>
    </row>
    <row r="156" spans="1:8" ht="12.75">
      <c r="A156" s="10"/>
      <c r="B156" s="130"/>
      <c r="C156" s="130"/>
      <c r="D156" s="130"/>
      <c r="E156" s="130"/>
      <c r="F156" s="139"/>
      <c r="G156" s="140"/>
      <c r="H156" s="129">
        <f>IF(A156="","",VLOOKUP(A156,Startlist!B:E,3,FALSE)&amp;" / "&amp;VLOOKUP(A156,Startlist!B:E,3,FALSE))</f>
      </c>
    </row>
    <row r="157" spans="1:8" ht="12.75">
      <c r="A157" s="10"/>
      <c r="B157" s="130"/>
      <c r="C157" s="130"/>
      <c r="D157" s="130"/>
      <c r="E157" s="130"/>
      <c r="F157" s="139"/>
      <c r="G157" s="140"/>
      <c r="H157" s="129">
        <f>IF(A157="","",VLOOKUP(A157,Startlist!B:E,3,FALSE)&amp;" / "&amp;VLOOKUP(A157,Startlist!B:E,3,FALSE))</f>
      </c>
    </row>
    <row r="158" spans="1:8" ht="12.75">
      <c r="A158" s="10"/>
      <c r="B158" s="130"/>
      <c r="C158" s="130"/>
      <c r="D158" s="130"/>
      <c r="E158" s="130"/>
      <c r="F158" s="139"/>
      <c r="G158" s="140"/>
      <c r="H158" s="129">
        <f>IF(A158="","",VLOOKUP(A158,Startlist!B:E,3,FALSE)&amp;" / "&amp;VLOOKUP(A158,Startlist!B:E,3,FALSE))</f>
      </c>
    </row>
    <row r="159" spans="1:8" ht="12.75">
      <c r="A159" s="10"/>
      <c r="B159" s="130"/>
      <c r="C159" s="130"/>
      <c r="D159" s="130"/>
      <c r="E159" s="130"/>
      <c r="F159" s="139"/>
      <c r="G159" s="140"/>
      <c r="H159" s="129">
        <f>IF(A159="","",VLOOKUP(A159,Startlist!B:E,3,FALSE)&amp;" / "&amp;VLOOKUP(A159,Startlist!B:E,3,FALSE))</f>
      </c>
    </row>
    <row r="160" spans="1:8" ht="12.75">
      <c r="A160" s="10"/>
      <c r="B160" s="130"/>
      <c r="C160" s="130"/>
      <c r="D160" s="130"/>
      <c r="E160" s="130"/>
      <c r="F160" s="139"/>
      <c r="G160" s="140"/>
      <c r="H160" s="129">
        <f>IF(A160="","",VLOOKUP(A160,Startlist!B:E,3,FALSE)&amp;" / "&amp;VLOOKUP(A160,Startlist!B:E,3,FALSE))</f>
      </c>
    </row>
    <row r="161" spans="1:8" ht="12.75">
      <c r="A161" s="10"/>
      <c r="B161" s="130"/>
      <c r="C161" s="130"/>
      <c r="D161" s="130"/>
      <c r="E161" s="130"/>
      <c r="F161" s="139"/>
      <c r="G161" s="140"/>
      <c r="H161" s="129">
        <f>IF(A161="","",VLOOKUP(A161,Startlist!B:E,3,FALSE)&amp;" / "&amp;VLOOKUP(A161,Startlist!B:E,3,FALSE))</f>
      </c>
    </row>
    <row r="162" spans="1:8" ht="12.75">
      <c r="A162" s="10"/>
      <c r="B162" s="130"/>
      <c r="C162" s="130"/>
      <c r="D162" s="130"/>
      <c r="E162" s="130"/>
      <c r="F162" s="139"/>
      <c r="G162" s="140"/>
      <c r="H162" s="129">
        <f>IF(A162="","",VLOOKUP(A162,Startlist!B:E,3,FALSE)&amp;" / "&amp;VLOOKUP(A162,Startlist!B:E,3,FALSE))</f>
      </c>
    </row>
    <row r="163" spans="1:8" ht="12.75">
      <c r="A163" s="10"/>
      <c r="B163" s="130"/>
      <c r="C163" s="130"/>
      <c r="D163" s="130"/>
      <c r="E163" s="130"/>
      <c r="F163" s="139"/>
      <c r="G163" s="140"/>
      <c r="H163" s="129">
        <f>IF(A163="","",VLOOKUP(A163,Startlist!B:E,3,FALSE)&amp;" / "&amp;VLOOKUP(A163,Startlist!B:E,3,FALSE))</f>
      </c>
    </row>
    <row r="164" spans="1:8" ht="12.75">
      <c r="A164" s="10"/>
      <c r="B164" s="130"/>
      <c r="C164" s="130"/>
      <c r="D164" s="130"/>
      <c r="E164" s="130"/>
      <c r="F164" s="139"/>
      <c r="G164" s="140"/>
      <c r="H164" s="129">
        <f>IF(A164="","",VLOOKUP(A164,Startlist!B:E,3,FALSE)&amp;" / "&amp;VLOOKUP(A164,Startlist!B:E,3,FALSE))</f>
      </c>
    </row>
    <row r="165" spans="1:8" ht="12.75">
      <c r="A165" s="10"/>
      <c r="B165" s="130"/>
      <c r="C165" s="130"/>
      <c r="D165" s="130"/>
      <c r="E165" s="130"/>
      <c r="F165" s="139"/>
      <c r="G165" s="140"/>
      <c r="H165" s="129">
        <f>IF(A165="","",VLOOKUP(A165,Startlist!B:E,3,FALSE)&amp;" / "&amp;VLOOKUP(A165,Startlist!B:E,3,FALSE))</f>
      </c>
    </row>
    <row r="166" spans="1:8" ht="12.75">
      <c r="A166" s="10"/>
      <c r="B166" s="130"/>
      <c r="C166" s="130"/>
      <c r="D166" s="130"/>
      <c r="E166" s="130"/>
      <c r="F166" s="139"/>
      <c r="G166" s="140"/>
      <c r="H166" s="129">
        <f>IF(A166="","",VLOOKUP(A166,Startlist!B:E,3,FALSE)&amp;" / "&amp;VLOOKUP(A166,Startlist!B:E,3,FALSE))</f>
      </c>
    </row>
    <row r="167" spans="1:8" ht="12.75">
      <c r="A167" s="10"/>
      <c r="B167" s="130"/>
      <c r="C167" s="130"/>
      <c r="D167" s="130"/>
      <c r="E167" s="130"/>
      <c r="F167" s="139"/>
      <c r="G167" s="140"/>
      <c r="H167" s="129">
        <f>IF(A167="","",VLOOKUP(A167,Startlist!B:E,3,FALSE)&amp;" / "&amp;VLOOKUP(A167,Startlist!B:E,3,FALSE))</f>
      </c>
    </row>
    <row r="168" spans="1:8" ht="12.75">
      <c r="A168" s="10"/>
      <c r="B168" s="130"/>
      <c r="C168" s="130"/>
      <c r="D168" s="130"/>
      <c r="E168" s="130"/>
      <c r="F168" s="139"/>
      <c r="G168" s="140"/>
      <c r="H168" s="129">
        <f>IF(A168="","",VLOOKUP(A168,Startlist!B:E,3,FALSE)&amp;" / "&amp;VLOOKUP(A168,Startlist!B:E,3,FALSE))</f>
      </c>
    </row>
    <row r="169" spans="1:8" ht="12.75">
      <c r="A169" s="10"/>
      <c r="B169" s="130"/>
      <c r="C169" s="130"/>
      <c r="D169" s="130"/>
      <c r="E169" s="130"/>
      <c r="F169" s="139"/>
      <c r="G169" s="140"/>
      <c r="H169" s="129">
        <f>IF(A169="","",VLOOKUP(A169,Startlist!B:E,3,FALSE)&amp;" / "&amp;VLOOKUP(A169,Startlist!B:E,3,FALSE))</f>
      </c>
    </row>
    <row r="170" spans="1:8" ht="12.75">
      <c r="A170" s="10"/>
      <c r="B170" s="130"/>
      <c r="C170" s="130"/>
      <c r="D170" s="130"/>
      <c r="E170" s="130"/>
      <c r="F170" s="139"/>
      <c r="G170" s="140"/>
      <c r="H170" s="129">
        <f>IF(A170="","",VLOOKUP(A170,Startlist!B:E,3,FALSE)&amp;" / "&amp;VLOOKUP(A170,Startlist!B:E,3,FALSE))</f>
      </c>
    </row>
    <row r="171" spans="1:8" ht="12.75">
      <c r="A171" s="10"/>
      <c r="B171" s="130"/>
      <c r="C171" s="130"/>
      <c r="D171" s="130"/>
      <c r="E171" s="130"/>
      <c r="F171" s="139"/>
      <c r="G171" s="140"/>
      <c r="H171" s="129">
        <f>IF(A171="","",VLOOKUP(A171,Startlist!B:E,3,FALSE)&amp;" / "&amp;VLOOKUP(A171,Startlist!B:E,3,FALSE))</f>
      </c>
    </row>
    <row r="172" spans="1:8" ht="12.75">
      <c r="A172" s="10"/>
      <c r="B172" s="130"/>
      <c r="C172" s="130"/>
      <c r="D172" s="130"/>
      <c r="E172" s="130"/>
      <c r="F172" s="139"/>
      <c r="G172" s="140"/>
      <c r="H172" s="129">
        <f>IF(A172="","",VLOOKUP(A172,Startlist!B:E,3,FALSE)&amp;" / "&amp;VLOOKUP(A172,Startlist!B:E,3,FALSE))</f>
      </c>
    </row>
    <row r="173" spans="1:8" ht="12.75">
      <c r="A173" s="10"/>
      <c r="B173" s="130"/>
      <c r="C173" s="130"/>
      <c r="D173" s="130"/>
      <c r="E173" s="130"/>
      <c r="F173" s="139"/>
      <c r="G173" s="140"/>
      <c r="H173" s="129">
        <f>IF(A173="","",VLOOKUP(A173,Startlist!B:E,3,FALSE)&amp;" / "&amp;VLOOKUP(A173,Startlist!B:E,3,FALSE))</f>
      </c>
    </row>
    <row r="174" spans="1:8" ht="12.75">
      <c r="A174" s="10"/>
      <c r="B174" s="130"/>
      <c r="C174" s="130"/>
      <c r="D174" s="130"/>
      <c r="E174" s="130"/>
      <c r="F174" s="139"/>
      <c r="G174" s="140"/>
      <c r="H174" s="129">
        <f>IF(A174="","",VLOOKUP(A174,Startlist!B:E,3,FALSE)&amp;" / "&amp;VLOOKUP(A174,Startlist!B:E,3,FALSE))</f>
      </c>
    </row>
    <row r="175" spans="1:8" ht="12.75">
      <c r="A175" s="10"/>
      <c r="B175" s="130"/>
      <c r="C175" s="130"/>
      <c r="D175" s="130"/>
      <c r="E175" s="130"/>
      <c r="F175" s="139"/>
      <c r="G175" s="140"/>
      <c r="H175" s="129">
        <f>IF(A175="","",VLOOKUP(A175,Startlist!B:E,3,FALSE)&amp;" / "&amp;VLOOKUP(A175,Startlist!B:E,3,FALSE))</f>
      </c>
    </row>
    <row r="176" spans="1:8" ht="12.75">
      <c r="A176" s="10"/>
      <c r="B176" s="130"/>
      <c r="C176" s="130"/>
      <c r="D176" s="130"/>
      <c r="E176" s="130"/>
      <c r="F176" s="139"/>
      <c r="G176" s="140"/>
      <c r="H176" s="129">
        <f>IF(A176="","",VLOOKUP(A176,Startlist!B:E,3,FALSE)&amp;" / "&amp;VLOOKUP(A176,Startlist!B:E,3,FALSE))</f>
      </c>
    </row>
    <row r="177" spans="1:8" ht="12.75">
      <c r="A177" s="10"/>
      <c r="B177" s="130"/>
      <c r="C177" s="130"/>
      <c r="D177" s="130"/>
      <c r="E177" s="130"/>
      <c r="F177" s="139"/>
      <c r="G177" s="140"/>
      <c r="H177" s="129">
        <f>IF(A177="","",VLOOKUP(A177,Startlist!B:E,3,FALSE)&amp;" / "&amp;VLOOKUP(A177,Startlist!B:E,3,FALSE))</f>
      </c>
    </row>
    <row r="178" spans="1:8" ht="12.75">
      <c r="A178" s="10"/>
      <c r="B178" s="130"/>
      <c r="C178" s="130"/>
      <c r="D178" s="130"/>
      <c r="E178" s="130"/>
      <c r="F178" s="139"/>
      <c r="G178" s="140"/>
      <c r="H178" s="129">
        <f>IF(A178="","",VLOOKUP(A178,Startlist!B:E,3,FALSE)&amp;" / "&amp;VLOOKUP(A178,Startlist!B:E,3,FALSE))</f>
      </c>
    </row>
    <row r="179" spans="1:8" ht="12.75">
      <c r="A179" s="10"/>
      <c r="B179" s="130"/>
      <c r="C179" s="130"/>
      <c r="D179" s="130"/>
      <c r="E179" s="130"/>
      <c r="F179" s="139"/>
      <c r="G179" s="140"/>
      <c r="H179" s="129">
        <f>IF(A179="","",VLOOKUP(A179,Startlist!B:E,3,FALSE)&amp;" / "&amp;VLOOKUP(A179,Startlist!B:E,3,FALSE))</f>
      </c>
    </row>
    <row r="180" spans="1:8" ht="12.75">
      <c r="A180" s="10"/>
      <c r="B180" s="130"/>
      <c r="C180" s="130"/>
      <c r="D180" s="130"/>
      <c r="E180" s="130"/>
      <c r="F180" s="139"/>
      <c r="G180" s="140"/>
      <c r="H180" s="129">
        <f>IF(A180="","",VLOOKUP(A180,Startlist!B:E,3,FALSE)&amp;" / "&amp;VLOOKUP(A180,Startlist!B:E,3,FALSE))</f>
      </c>
    </row>
    <row r="181" spans="1:8" ht="12.75">
      <c r="A181" s="10"/>
      <c r="B181" s="130"/>
      <c r="C181" s="130"/>
      <c r="D181" s="130"/>
      <c r="E181" s="130"/>
      <c r="F181" s="139"/>
      <c r="G181" s="140"/>
      <c r="H181" s="129">
        <f>IF(A181="","",VLOOKUP(A181,Startlist!B:E,3,FALSE)&amp;" / "&amp;VLOOKUP(A181,Startlist!B:E,3,FALSE))</f>
      </c>
    </row>
    <row r="182" spans="1:8" ht="12.75">
      <c r="A182" s="10"/>
      <c r="B182" s="130"/>
      <c r="C182" s="130"/>
      <c r="D182" s="130"/>
      <c r="E182" s="130"/>
      <c r="F182" s="139"/>
      <c r="G182" s="140"/>
      <c r="H182" s="129">
        <f>IF(A182="","",VLOOKUP(A182,Startlist!B:E,3,FALSE)&amp;" / "&amp;VLOOKUP(A182,Startlist!B:E,3,FALSE))</f>
      </c>
    </row>
    <row r="183" spans="1:8" ht="12.75">
      <c r="A183" s="10"/>
      <c r="B183" s="130"/>
      <c r="C183" s="130"/>
      <c r="D183" s="130"/>
      <c r="E183" s="130"/>
      <c r="F183" s="139"/>
      <c r="G183" s="140"/>
      <c r="H183" s="129">
        <f>IF(A183="","",VLOOKUP(A183,Startlist!B:E,3,FALSE)&amp;" / "&amp;VLOOKUP(A183,Startlist!B:E,3,FALSE))</f>
      </c>
    </row>
    <row r="184" spans="1:8" ht="12.75">
      <c r="A184" s="10"/>
      <c r="B184" s="130"/>
      <c r="C184" s="130"/>
      <c r="D184" s="130"/>
      <c r="E184" s="130"/>
      <c r="F184" s="139"/>
      <c r="G184" s="140"/>
      <c r="H184" s="129">
        <f>IF(A184="","",VLOOKUP(A184,Startlist!B:E,3,FALSE)&amp;" / "&amp;VLOOKUP(A184,Startlist!B:E,3,FALSE))</f>
      </c>
    </row>
    <row r="185" spans="1:8" ht="12.75">
      <c r="A185" s="10"/>
      <c r="B185" s="130"/>
      <c r="C185" s="130"/>
      <c r="D185" s="130"/>
      <c r="E185" s="130"/>
      <c r="F185" s="139"/>
      <c r="G185" s="140"/>
      <c r="H185" s="129">
        <f>IF(A185="","",VLOOKUP(A185,Startlist!B:E,3,FALSE)&amp;" / "&amp;VLOOKUP(A185,Startlist!B:E,3,FALSE))</f>
      </c>
    </row>
    <row r="186" spans="1:8" ht="12.75">
      <c r="A186" s="10"/>
      <c r="B186" s="130"/>
      <c r="C186" s="130"/>
      <c r="D186" s="130"/>
      <c r="E186" s="130"/>
      <c r="F186" s="139"/>
      <c r="G186" s="140"/>
      <c r="H186" s="129">
        <f>IF(A186="","",VLOOKUP(A186,Startlist!B:E,3,FALSE)&amp;" / "&amp;VLOOKUP(A186,Startlist!B:E,3,FALSE))</f>
      </c>
    </row>
    <row r="187" spans="1:8" ht="12.75">
      <c r="A187" s="10"/>
      <c r="B187" s="130"/>
      <c r="C187" s="130"/>
      <c r="D187" s="130"/>
      <c r="E187" s="130"/>
      <c r="F187" s="139"/>
      <c r="G187" s="140"/>
      <c r="H187" s="129">
        <f>IF(A187="","",VLOOKUP(A187,Startlist!B:E,3,FALSE)&amp;" / "&amp;VLOOKUP(A187,Startlist!B:E,3,FALSE))</f>
      </c>
    </row>
    <row r="188" spans="1:8" ht="12.75">
      <c r="A188" s="10"/>
      <c r="B188" s="130"/>
      <c r="C188" s="130"/>
      <c r="D188" s="130"/>
      <c r="E188" s="130"/>
      <c r="F188" s="139"/>
      <c r="G188" s="140"/>
      <c r="H188" s="129">
        <f>IF(A188="","",VLOOKUP(A188,Startlist!B:E,3,FALSE)&amp;" / "&amp;VLOOKUP(A188,Startlist!B:E,3,FALSE))</f>
      </c>
    </row>
    <row r="189" spans="1:8" ht="12.75">
      <c r="A189" s="10"/>
      <c r="B189" s="130"/>
      <c r="C189" s="130"/>
      <c r="D189" s="130"/>
      <c r="E189" s="130"/>
      <c r="F189" s="139"/>
      <c r="G189" s="140"/>
      <c r="H189" s="129">
        <f>IF(A189="","",VLOOKUP(A189,Startlist!B:E,3,FALSE)&amp;" / "&amp;VLOOKUP(A189,Startlist!B:E,3,FALSE))</f>
      </c>
    </row>
    <row r="190" spans="1:8" ht="12.75">
      <c r="A190" s="10"/>
      <c r="B190" s="130"/>
      <c r="C190" s="130"/>
      <c r="D190" s="130"/>
      <c r="E190" s="130"/>
      <c r="F190" s="139"/>
      <c r="G190" s="140"/>
      <c r="H190" s="129">
        <f>IF(A190="","",VLOOKUP(A190,Startlist!B:E,3,FALSE)&amp;" / "&amp;VLOOKUP(A190,Startlist!B:E,3,FALSE))</f>
      </c>
    </row>
    <row r="191" spans="1:8" ht="12.75">
      <c r="A191" s="10"/>
      <c r="B191" s="130"/>
      <c r="C191" s="130"/>
      <c r="D191" s="130"/>
      <c r="E191" s="130"/>
      <c r="F191" s="139"/>
      <c r="G191" s="140"/>
      <c r="H191" s="129">
        <f>IF(A191="","",VLOOKUP(A191,Startlist!B:E,3,FALSE)&amp;" / "&amp;VLOOKUP(A191,Startlist!B:E,3,FALSE))</f>
      </c>
    </row>
    <row r="192" spans="1:8" ht="12.75">
      <c r="A192" s="10"/>
      <c r="B192" s="130"/>
      <c r="C192" s="130"/>
      <c r="D192" s="130"/>
      <c r="E192" s="130"/>
      <c r="F192" s="139"/>
      <c r="G192" s="140"/>
      <c r="H192" s="129">
        <f>IF(A192="","",VLOOKUP(A192,Startlist!B:E,3,FALSE)&amp;" / "&amp;VLOOKUP(A192,Startlist!B:E,3,FALSE))</f>
      </c>
    </row>
    <row r="193" spans="1:8" ht="12.75">
      <c r="A193" s="10"/>
      <c r="B193" s="130"/>
      <c r="C193" s="130"/>
      <c r="D193" s="130"/>
      <c r="E193" s="130"/>
      <c r="F193" s="139"/>
      <c r="G193" s="140"/>
      <c r="H193" s="129">
        <f>IF(A193="","",VLOOKUP(A193,Startlist!B:E,3,FALSE)&amp;" / "&amp;VLOOKUP(A193,Startlist!B:E,3,FALSE))</f>
      </c>
    </row>
    <row r="194" spans="1:8" ht="12.75">
      <c r="A194" s="10"/>
      <c r="B194" s="130"/>
      <c r="C194" s="130"/>
      <c r="D194" s="130"/>
      <c r="E194" s="130"/>
      <c r="F194" s="139"/>
      <c r="G194" s="140"/>
      <c r="H194" s="129">
        <f>IF(A194="","",VLOOKUP(A194,Startlist!B:E,3,FALSE)&amp;" / "&amp;VLOOKUP(A194,Startlist!B:E,3,FALSE))</f>
      </c>
    </row>
    <row r="195" spans="1:8" ht="12.75">
      <c r="A195" s="10"/>
      <c r="B195" s="130"/>
      <c r="C195" s="130"/>
      <c r="D195" s="130"/>
      <c r="E195" s="130"/>
      <c r="F195" s="139"/>
      <c r="G195" s="140"/>
      <c r="H195" s="129">
        <f>IF(A195="","",VLOOKUP(A195,Startlist!B:E,3,FALSE)&amp;" / "&amp;VLOOKUP(A195,Startlist!B:E,3,FALSE))</f>
      </c>
    </row>
    <row r="196" spans="1:8" ht="12.75">
      <c r="A196" s="10"/>
      <c r="B196" s="130"/>
      <c r="C196" s="130"/>
      <c r="D196" s="130"/>
      <c r="E196" s="130"/>
      <c r="F196" s="139"/>
      <c r="G196" s="140"/>
      <c r="H196" s="129">
        <f>IF(A196="","",VLOOKUP(A196,Startlist!B:E,3,FALSE)&amp;" / "&amp;VLOOKUP(A196,Startlist!B:E,3,FALSE))</f>
      </c>
    </row>
    <row r="197" spans="1:8" ht="12.75">
      <c r="A197" s="10"/>
      <c r="B197" s="130"/>
      <c r="C197" s="130"/>
      <c r="D197" s="130"/>
      <c r="E197" s="130"/>
      <c r="F197" s="139"/>
      <c r="G197" s="140"/>
      <c r="H197" s="129">
        <f>IF(A197="","",VLOOKUP(A197,Startlist!B:E,3,FALSE)&amp;" / "&amp;VLOOKUP(A197,Startlist!B:E,3,FALSE))</f>
      </c>
    </row>
    <row r="198" spans="1:8" ht="12.75">
      <c r="A198" s="10"/>
      <c r="B198" s="130"/>
      <c r="C198" s="130"/>
      <c r="D198" s="130"/>
      <c r="E198" s="130"/>
      <c r="F198" s="139"/>
      <c r="G198" s="140"/>
      <c r="H198" s="129">
        <f>IF(A198="","",VLOOKUP(A198,Startlist!B:E,3,FALSE)&amp;" / "&amp;VLOOKUP(A198,Startlist!B:E,3,FALSE))</f>
      </c>
    </row>
    <row r="199" spans="1:8" ht="12.75">
      <c r="A199" s="10"/>
      <c r="B199" s="130"/>
      <c r="C199" s="130"/>
      <c r="D199" s="130"/>
      <c r="E199" s="130"/>
      <c r="F199" s="139"/>
      <c r="G199" s="140"/>
      <c r="H199" s="129">
        <f>IF(A199="","",VLOOKUP(A199,Startlist!B:E,3,FALSE)&amp;" / "&amp;VLOOKUP(A199,Startlist!B:E,3,FALSE))</f>
      </c>
    </row>
    <row r="200" spans="1:8" ht="12.75">
      <c r="A200" s="10"/>
      <c r="B200" s="130"/>
      <c r="C200" s="130"/>
      <c r="D200" s="130"/>
      <c r="E200" s="130"/>
      <c r="F200" s="139"/>
      <c r="G200" s="140"/>
      <c r="H200" s="129">
        <f>IF(A200="","",VLOOKUP(A200,Startlist!B:E,3,FALSE)&amp;" / "&amp;VLOOKUP(A200,Startlist!B:E,3,FALSE))</f>
      </c>
    </row>
    <row r="201" spans="1:8" ht="12.75">
      <c r="A201" s="10"/>
      <c r="B201" s="130"/>
      <c r="C201" s="130"/>
      <c r="D201" s="130"/>
      <c r="E201" s="130"/>
      <c r="F201" s="139"/>
      <c r="G201" s="140"/>
      <c r="H201" s="129">
        <f>IF(A201="","",VLOOKUP(A201,Startlist!B:E,3,FALSE)&amp;" / "&amp;VLOOKUP(A201,Startlist!B:E,3,FALSE))</f>
      </c>
    </row>
    <row r="202" spans="1:8" ht="12.75">
      <c r="A202" s="10"/>
      <c r="B202" s="130"/>
      <c r="C202" s="130"/>
      <c r="D202" s="130"/>
      <c r="E202" s="130"/>
      <c r="F202" s="139"/>
      <c r="G202" s="140"/>
      <c r="H202" s="129">
        <f>IF(A202="","",VLOOKUP(A202,Startlist!B:E,3,FALSE)&amp;" / "&amp;VLOOKUP(A202,Startlist!B:E,3,FALSE))</f>
      </c>
    </row>
    <row r="203" spans="1:8" ht="12.75">
      <c r="A203" s="10"/>
      <c r="B203" s="130"/>
      <c r="C203" s="130"/>
      <c r="D203" s="130"/>
      <c r="E203" s="130"/>
      <c r="F203" s="139"/>
      <c r="G203" s="140"/>
      <c r="H203" s="129">
        <f>IF(A203="","",VLOOKUP(A203,Startlist!B:E,3,FALSE)&amp;" / "&amp;VLOOKUP(A203,Startlist!B:E,3,FALSE))</f>
      </c>
    </row>
    <row r="204" spans="1:8" ht="12.75">
      <c r="A204" s="10"/>
      <c r="B204" s="130"/>
      <c r="C204" s="130"/>
      <c r="D204" s="130"/>
      <c r="E204" s="130"/>
      <c r="F204" s="139"/>
      <c r="G204" s="140"/>
      <c r="H204" s="129">
        <f>IF(A204="","",VLOOKUP(A204,Startlist!B:E,3,FALSE)&amp;" / "&amp;VLOOKUP(A204,Startlist!B:E,3,FALSE))</f>
      </c>
    </row>
    <row r="205" spans="1:8" ht="12.75">
      <c r="A205" s="10"/>
      <c r="B205" s="130"/>
      <c r="C205" s="130"/>
      <c r="D205" s="130"/>
      <c r="E205" s="130"/>
      <c r="F205" s="139"/>
      <c r="G205" s="140"/>
      <c r="H205" s="129">
        <f>IF(A205="","",VLOOKUP(A205,Startlist!B:E,3,FALSE)&amp;" / "&amp;VLOOKUP(A205,Startlist!B:E,3,FALSE))</f>
      </c>
    </row>
    <row r="206" spans="1:8" ht="12.75">
      <c r="A206" s="10"/>
      <c r="B206" s="130"/>
      <c r="C206" s="130"/>
      <c r="D206" s="130"/>
      <c r="E206" s="130"/>
      <c r="F206" s="139"/>
      <c r="G206" s="140"/>
      <c r="H206" s="129">
        <f>IF(A206="","",VLOOKUP(A206,Startlist!B:E,3,FALSE)&amp;" / "&amp;VLOOKUP(A206,Startlist!B:E,3,FALSE))</f>
      </c>
    </row>
    <row r="207" spans="1:8" ht="12.75">
      <c r="A207" s="10"/>
      <c r="B207" s="130"/>
      <c r="C207" s="130"/>
      <c r="D207" s="130"/>
      <c r="E207" s="130"/>
      <c r="F207" s="139"/>
      <c r="G207" s="140"/>
      <c r="H207" s="129">
        <f>IF(A207="","",VLOOKUP(A207,Startlist!B:E,3,FALSE)&amp;" / "&amp;VLOOKUP(A207,Startlist!B:E,3,FALSE))</f>
      </c>
    </row>
    <row r="208" spans="1:8" ht="12.75">
      <c r="A208" s="10"/>
      <c r="B208" s="130"/>
      <c r="C208" s="130"/>
      <c r="D208" s="130"/>
      <c r="E208" s="130"/>
      <c r="F208" s="139"/>
      <c r="G208" s="140"/>
      <c r="H208" s="129">
        <f>IF(A208="","",VLOOKUP(A208,Startlist!B:E,3,FALSE)&amp;" / "&amp;VLOOKUP(A208,Startlist!B:E,3,FALSE))</f>
      </c>
    </row>
    <row r="209" spans="1:8" ht="12.75">
      <c r="A209" s="10"/>
      <c r="B209" s="130"/>
      <c r="C209" s="130"/>
      <c r="D209" s="130"/>
      <c r="E209" s="130"/>
      <c r="F209" s="139"/>
      <c r="G209" s="140"/>
      <c r="H209" s="129">
        <f>IF(A209="","",VLOOKUP(A209,Startlist!B:E,3,FALSE)&amp;" / "&amp;VLOOKUP(A209,Startlist!B:E,3,FALSE))</f>
      </c>
    </row>
    <row r="210" spans="1:8" ht="12.75">
      <c r="A210" s="10"/>
      <c r="B210" s="130"/>
      <c r="C210" s="130"/>
      <c r="D210" s="130"/>
      <c r="E210" s="130"/>
      <c r="F210" s="139"/>
      <c r="G210" s="140"/>
      <c r="H210" s="129">
        <f>IF(A210="","",VLOOKUP(A210,Startlist!B:E,3,FALSE)&amp;" / "&amp;VLOOKUP(A210,Startlist!B:E,3,FALSE))</f>
      </c>
    </row>
    <row r="211" spans="1:8" ht="12.75">
      <c r="A211" s="10"/>
      <c r="B211" s="130"/>
      <c r="C211" s="130"/>
      <c r="D211" s="130"/>
      <c r="E211" s="130"/>
      <c r="F211" s="139"/>
      <c r="G211" s="140"/>
      <c r="H211" s="129">
        <f>IF(A211="","",VLOOKUP(A211,Startlist!B:E,3,FALSE)&amp;" / "&amp;VLOOKUP(A211,Startlist!B:E,3,FALSE))</f>
      </c>
    </row>
    <row r="212" spans="1:8" ht="12.75">
      <c r="A212" s="10"/>
      <c r="B212" s="130"/>
      <c r="C212" s="130"/>
      <c r="D212" s="130"/>
      <c r="E212" s="130"/>
      <c r="F212" s="139"/>
      <c r="G212" s="140"/>
      <c r="H212" s="129">
        <f>IF(A212="","",VLOOKUP(A212,Startlist!B:E,3,FALSE)&amp;" / "&amp;VLOOKUP(A212,Startlist!B:E,3,FALSE))</f>
      </c>
    </row>
    <row r="213" spans="1:8" ht="12.75">
      <c r="A213" s="10"/>
      <c r="B213" s="130"/>
      <c r="C213" s="130"/>
      <c r="D213" s="130"/>
      <c r="E213" s="130"/>
      <c r="F213" s="139"/>
      <c r="G213" s="140"/>
      <c r="H213" s="129">
        <f>IF(A213="","",VLOOKUP(A213,Startlist!B:E,3,FALSE)&amp;" / "&amp;VLOOKUP(A213,Startlist!B:E,3,FALSE))</f>
      </c>
    </row>
    <row r="214" spans="1:8" ht="12.75">
      <c r="A214" s="10"/>
      <c r="B214" s="130"/>
      <c r="C214" s="130"/>
      <c r="D214" s="130"/>
      <c r="E214" s="130"/>
      <c r="F214" s="139"/>
      <c r="G214" s="140"/>
      <c r="H214" s="129">
        <f>IF(A214="","",VLOOKUP(A214,Startlist!B:E,3,FALSE)&amp;" / "&amp;VLOOKUP(A214,Startlist!B:E,3,FALSE))</f>
      </c>
    </row>
    <row r="215" spans="1:8" ht="12.75">
      <c r="A215" s="10"/>
      <c r="B215" s="130"/>
      <c r="C215" s="130"/>
      <c r="D215" s="130"/>
      <c r="E215" s="130"/>
      <c r="F215" s="139"/>
      <c r="G215" s="140"/>
      <c r="H215" s="129">
        <f>IF(A215="","",VLOOKUP(A215,Startlist!B:E,3,FALSE)&amp;" / "&amp;VLOOKUP(A215,Startlist!B:E,3,FALSE))</f>
      </c>
    </row>
    <row r="216" spans="1:8" ht="12.75">
      <c r="A216" s="10"/>
      <c r="B216" s="130"/>
      <c r="C216" s="130"/>
      <c r="D216" s="130"/>
      <c r="E216" s="130"/>
      <c r="F216" s="139"/>
      <c r="G216" s="140"/>
      <c r="H216" s="129">
        <f>IF(A216="","",VLOOKUP(A216,Startlist!B:E,3,FALSE)&amp;" / "&amp;VLOOKUP(A216,Startlist!B:E,3,FALSE))</f>
      </c>
    </row>
    <row r="217" spans="1:8" ht="12.75">
      <c r="A217" s="10"/>
      <c r="B217" s="130"/>
      <c r="C217" s="130"/>
      <c r="D217" s="130"/>
      <c r="E217" s="130"/>
      <c r="F217" s="139"/>
      <c r="G217" s="140"/>
      <c r="H217" s="129">
        <f>IF(A217="","",VLOOKUP(A217,Startlist!B:E,3,FALSE)&amp;" / "&amp;VLOOKUP(A217,Startlist!B:E,3,FALSE))</f>
      </c>
    </row>
    <row r="218" spans="1:8" ht="12.75">
      <c r="A218" s="10"/>
      <c r="B218" s="130"/>
      <c r="C218" s="130"/>
      <c r="D218" s="130"/>
      <c r="E218" s="130"/>
      <c r="F218" s="139"/>
      <c r="G218" s="140"/>
      <c r="H218" s="129">
        <f>IF(A218="","",VLOOKUP(A218,Startlist!B:E,3,FALSE)&amp;" / "&amp;VLOOKUP(A218,Startlist!B:E,3,FALSE))</f>
      </c>
    </row>
    <row r="219" spans="1:8" ht="12.75">
      <c r="A219" s="10"/>
      <c r="B219" s="130"/>
      <c r="C219" s="130"/>
      <c r="D219" s="130"/>
      <c r="E219" s="130"/>
      <c r="F219" s="139"/>
      <c r="G219" s="140"/>
      <c r="H219" s="129">
        <f>IF(A219="","",VLOOKUP(A219,Startlist!B:E,3,FALSE)&amp;" / "&amp;VLOOKUP(A219,Startlist!B:E,3,FALSE))</f>
      </c>
    </row>
    <row r="220" spans="1:8" ht="12.75">
      <c r="A220" s="10"/>
      <c r="B220" s="130"/>
      <c r="C220" s="130"/>
      <c r="D220" s="130"/>
      <c r="E220" s="130"/>
      <c r="F220" s="139"/>
      <c r="G220" s="140"/>
      <c r="H220" s="129">
        <f>IF(A220="","",VLOOKUP(A220,Startlist!B:E,3,FALSE)&amp;" / "&amp;VLOOKUP(A220,Startlist!B:E,3,FALSE))</f>
      </c>
    </row>
    <row r="221" spans="1:8" ht="12.75">
      <c r="A221" s="10"/>
      <c r="B221" s="130"/>
      <c r="C221" s="130"/>
      <c r="D221" s="130"/>
      <c r="E221" s="130"/>
      <c r="F221" s="139"/>
      <c r="G221" s="140"/>
      <c r="H221" s="129">
        <f>IF(A221="","",VLOOKUP(A221,Startlist!B:E,3,FALSE)&amp;" / "&amp;VLOOKUP(A221,Startlist!B:E,3,FALSE))</f>
      </c>
    </row>
    <row r="222" spans="1:8" ht="12.75">
      <c r="A222" s="10"/>
      <c r="B222" s="130"/>
      <c r="C222" s="130"/>
      <c r="D222" s="130"/>
      <c r="E222" s="130"/>
      <c r="F222" s="139"/>
      <c r="G222" s="140"/>
      <c r="H222" s="129">
        <f>IF(A222="","",VLOOKUP(A222,Startlist!B:E,3,FALSE)&amp;" / "&amp;VLOOKUP(A222,Startlist!B:E,3,FALSE))</f>
      </c>
    </row>
    <row r="223" spans="1:8" ht="12.75">
      <c r="A223" s="10"/>
      <c r="B223" s="130"/>
      <c r="C223" s="130"/>
      <c r="D223" s="130"/>
      <c r="E223" s="130"/>
      <c r="F223" s="139"/>
      <c r="G223" s="140"/>
      <c r="H223" s="129">
        <f>IF(A223="","",VLOOKUP(A223,Startlist!B:E,3,FALSE)&amp;" / "&amp;VLOOKUP(A223,Startlist!B:E,3,FALSE))</f>
      </c>
    </row>
    <row r="224" spans="1:8" ht="12.75">
      <c r="A224" s="10"/>
      <c r="B224" s="130"/>
      <c r="C224" s="130"/>
      <c r="D224" s="130"/>
      <c r="E224" s="130"/>
      <c r="F224" s="139"/>
      <c r="G224" s="140"/>
      <c r="H224" s="129">
        <f>IF(A224="","",VLOOKUP(A224,Startlist!B:E,3,FALSE)&amp;" / "&amp;VLOOKUP(A224,Startlist!B:E,3,FALSE))</f>
      </c>
    </row>
    <row r="225" spans="1:8" ht="12.75">
      <c r="A225" s="10"/>
      <c r="B225" s="130"/>
      <c r="C225" s="130"/>
      <c r="D225" s="130"/>
      <c r="E225" s="130"/>
      <c r="F225" s="139"/>
      <c r="G225" s="140"/>
      <c r="H225" s="129">
        <f>IF(A225="","",VLOOKUP(A225,Startlist!B:E,3,FALSE)&amp;" / "&amp;VLOOKUP(A225,Startlist!B:E,3,FALSE))</f>
      </c>
    </row>
    <row r="226" spans="1:8" ht="12.75">
      <c r="A226" s="10"/>
      <c r="B226" s="130"/>
      <c r="C226" s="130"/>
      <c r="D226" s="130"/>
      <c r="E226" s="130"/>
      <c r="F226" s="139"/>
      <c r="G226" s="140"/>
      <c r="H226" s="129">
        <f>IF(A226="","",VLOOKUP(A226,Startlist!B:E,3,FALSE)&amp;" / "&amp;VLOOKUP(A226,Startlist!B:E,3,FALSE))</f>
      </c>
    </row>
    <row r="227" spans="1:8" ht="12.75">
      <c r="A227" s="10"/>
      <c r="B227" s="130"/>
      <c r="C227" s="130"/>
      <c r="D227" s="130"/>
      <c r="E227" s="130"/>
      <c r="F227" s="139"/>
      <c r="G227" s="140"/>
      <c r="H227" s="129">
        <f>IF(A227="","",VLOOKUP(A227,Startlist!B:E,3,FALSE)&amp;" / "&amp;VLOOKUP(A227,Startlist!B:E,3,FALSE))</f>
      </c>
    </row>
    <row r="228" spans="1:8" ht="12.75">
      <c r="A228" s="10"/>
      <c r="B228" s="130"/>
      <c r="C228" s="130"/>
      <c r="D228" s="130"/>
      <c r="E228" s="130"/>
      <c r="F228" s="139"/>
      <c r="G228" s="140"/>
      <c r="H228" s="129">
        <f>IF(A228="","",VLOOKUP(A228,Startlist!B:E,3,FALSE)&amp;" / "&amp;VLOOKUP(A228,Startlist!B:E,3,FALSE))</f>
      </c>
    </row>
    <row r="229" spans="1:8" ht="12.75">
      <c r="A229" s="10"/>
      <c r="B229" s="130"/>
      <c r="C229" s="130"/>
      <c r="D229" s="130"/>
      <c r="E229" s="130"/>
      <c r="F229" s="139"/>
      <c r="G229" s="140"/>
      <c r="H229" s="129">
        <f>IF(A229="","",VLOOKUP(A229,Startlist!B:E,3,FALSE)&amp;" / "&amp;VLOOKUP(A229,Startlist!B:E,3,FALSE))</f>
      </c>
    </row>
    <row r="230" spans="1:8" ht="12.75">
      <c r="A230" s="10"/>
      <c r="B230" s="130"/>
      <c r="C230" s="130"/>
      <c r="D230" s="130"/>
      <c r="E230" s="130"/>
      <c r="F230" s="139"/>
      <c r="G230" s="140"/>
      <c r="H230" s="129">
        <f>IF(A230="","",VLOOKUP(A230,Startlist!B:E,3,FALSE)&amp;" / "&amp;VLOOKUP(A230,Startlist!B:E,3,FALSE))</f>
      </c>
    </row>
    <row r="231" spans="1:8" ht="12.75">
      <c r="A231" s="10"/>
      <c r="B231" s="130"/>
      <c r="C231" s="130"/>
      <c r="D231" s="130"/>
      <c r="E231" s="130"/>
      <c r="F231" s="139"/>
      <c r="G231" s="140"/>
      <c r="H231" s="129">
        <f>IF(A231="","",VLOOKUP(A231,Startlist!B:E,3,FALSE)&amp;" / "&amp;VLOOKUP(A231,Startlist!B:E,3,FALSE))</f>
      </c>
    </row>
    <row r="232" spans="1:8" ht="12.75">
      <c r="A232" s="10"/>
      <c r="B232" s="130"/>
      <c r="C232" s="130"/>
      <c r="D232" s="130"/>
      <c r="E232" s="130"/>
      <c r="F232" s="139"/>
      <c r="G232" s="140"/>
      <c r="H232" s="129">
        <f>IF(A232="","",VLOOKUP(A232,Startlist!B:E,3,FALSE)&amp;" / "&amp;VLOOKUP(A232,Startlist!B:E,3,FALSE))</f>
      </c>
    </row>
    <row r="233" spans="1:8" ht="12.75">
      <c r="A233" s="10"/>
      <c r="B233" s="130"/>
      <c r="C233" s="130"/>
      <c r="D233" s="130"/>
      <c r="E233" s="130"/>
      <c r="F233" s="139"/>
      <c r="G233" s="140"/>
      <c r="H233" s="129">
        <f>IF(A233="","",VLOOKUP(A233,Startlist!B:E,3,FALSE)&amp;" / "&amp;VLOOKUP(A233,Startlist!B:E,3,FALSE))</f>
      </c>
    </row>
    <row r="234" spans="1:8" ht="12.75">
      <c r="A234" s="10"/>
      <c r="B234" s="130"/>
      <c r="C234" s="130"/>
      <c r="D234" s="130"/>
      <c r="E234" s="130"/>
      <c r="F234" s="139"/>
      <c r="G234" s="140"/>
      <c r="H234" s="129">
        <f>IF(A234="","",VLOOKUP(A234,Startlist!B:E,3,FALSE)&amp;" / "&amp;VLOOKUP(A234,Startlist!B:E,3,FALSE))</f>
      </c>
    </row>
    <row r="235" spans="1:8" ht="12.75">
      <c r="A235" s="10"/>
      <c r="B235" s="130"/>
      <c r="C235" s="130"/>
      <c r="D235" s="130"/>
      <c r="E235" s="130"/>
      <c r="F235" s="139"/>
      <c r="G235" s="140"/>
      <c r="H235" s="129">
        <f>IF(A235="","",VLOOKUP(A235,Startlist!B:E,3,FALSE)&amp;" / "&amp;VLOOKUP(A235,Startlist!B:E,3,FALSE))</f>
      </c>
    </row>
    <row r="236" spans="1:8" ht="12.75">
      <c r="A236" s="10"/>
      <c r="B236" s="130"/>
      <c r="C236" s="130"/>
      <c r="D236" s="130"/>
      <c r="E236" s="130"/>
      <c r="F236" s="139"/>
      <c r="G236" s="140"/>
      <c r="H236" s="129">
        <f>IF(A236="","",VLOOKUP(A236,Startlist!B:E,3,FALSE)&amp;" / "&amp;VLOOKUP(A236,Startlist!B:E,3,FALSE))</f>
      </c>
    </row>
    <row r="237" spans="1:8" ht="12.75">
      <c r="A237" s="10"/>
      <c r="B237" s="130"/>
      <c r="C237" s="130"/>
      <c r="D237" s="130"/>
      <c r="E237" s="130"/>
      <c r="F237" s="139"/>
      <c r="G237" s="140"/>
      <c r="H237" s="129">
        <f>IF(A237="","",VLOOKUP(A237,Startlist!B:E,3,FALSE)&amp;" / "&amp;VLOOKUP(A237,Startlist!B:E,3,FALSE))</f>
      </c>
    </row>
    <row r="238" spans="1:8" ht="12.75">
      <c r="A238" s="10"/>
      <c r="B238" s="130"/>
      <c r="C238" s="130"/>
      <c r="D238" s="130"/>
      <c r="E238" s="130"/>
      <c r="F238" s="139"/>
      <c r="G238" s="140"/>
      <c r="H238" s="129">
        <f>IF(A238="","",VLOOKUP(A238,Startlist!B:E,3,FALSE)&amp;" / "&amp;VLOOKUP(A238,Startlist!B:E,3,FALSE))</f>
      </c>
    </row>
    <row r="239" spans="1:8" ht="12.75">
      <c r="A239" s="10"/>
      <c r="B239" s="130"/>
      <c r="C239" s="130"/>
      <c r="D239" s="130"/>
      <c r="E239" s="130"/>
      <c r="F239" s="139"/>
      <c r="G239" s="140"/>
      <c r="H239" s="129">
        <f>IF(A239="","",VLOOKUP(A239,Startlist!B:E,3,FALSE)&amp;" / "&amp;VLOOKUP(A239,Startlist!B:E,3,FALSE))</f>
      </c>
    </row>
    <row r="240" spans="1:8" ht="12.75">
      <c r="A240" s="10"/>
      <c r="B240" s="130"/>
      <c r="C240" s="130"/>
      <c r="D240" s="130"/>
      <c r="E240" s="130"/>
      <c r="F240" s="139"/>
      <c r="G240" s="140"/>
      <c r="H240" s="129">
        <f>IF(A240="","",VLOOKUP(A240,Startlist!B:E,3,FALSE)&amp;" / "&amp;VLOOKUP(A240,Startlist!B:E,3,FALSE))</f>
      </c>
    </row>
    <row r="241" spans="1:8" ht="12.75">
      <c r="A241" s="10"/>
      <c r="B241" s="130"/>
      <c r="C241" s="130"/>
      <c r="D241" s="130"/>
      <c r="E241" s="130"/>
      <c r="F241" s="139"/>
      <c r="G241" s="140"/>
      <c r="H241" s="129">
        <f>IF(A241="","",VLOOKUP(A241,Startlist!B:E,3,FALSE)&amp;" / "&amp;VLOOKUP(A241,Startlist!B:E,3,FALSE))</f>
      </c>
    </row>
    <row r="242" spans="1:8" ht="12.75">
      <c r="A242" s="10"/>
      <c r="B242" s="130"/>
      <c r="C242" s="130"/>
      <c r="D242" s="130"/>
      <c r="E242" s="130"/>
      <c r="F242" s="139"/>
      <c r="G242" s="140"/>
      <c r="H242" s="129">
        <f>IF(A242="","",VLOOKUP(A242,Startlist!B:E,3,FALSE)&amp;" / "&amp;VLOOKUP(A242,Startlist!B:E,3,FALSE))</f>
      </c>
    </row>
    <row r="243" spans="1:8" ht="12.75">
      <c r="A243" s="10"/>
      <c r="B243" s="130"/>
      <c r="C243" s="130"/>
      <c r="D243" s="130"/>
      <c r="E243" s="130"/>
      <c r="F243" s="139"/>
      <c r="G243" s="140"/>
      <c r="H243" s="129">
        <f>IF(A243="","",VLOOKUP(A243,Startlist!B:E,3,FALSE)&amp;" / "&amp;VLOOKUP(A243,Startlist!B:E,3,FALSE))</f>
      </c>
    </row>
    <row r="244" spans="1:8" ht="12.75">
      <c r="A244" s="10"/>
      <c r="B244" s="130"/>
      <c r="C244" s="130"/>
      <c r="D244" s="130"/>
      <c r="E244" s="130"/>
      <c r="F244" s="139"/>
      <c r="G244" s="140"/>
      <c r="H244" s="129">
        <f>IF(A244="","",VLOOKUP(A244,Startlist!B:E,3,FALSE)&amp;" / "&amp;VLOOKUP(A244,Startlist!B:E,3,FALSE))</f>
      </c>
    </row>
    <row r="245" spans="1:8" ht="12.75">
      <c r="A245" s="10"/>
      <c r="B245" s="130"/>
      <c r="C245" s="130"/>
      <c r="D245" s="130"/>
      <c r="E245" s="130"/>
      <c r="F245" s="139"/>
      <c r="G245" s="140"/>
      <c r="H245" s="129">
        <f>IF(A245="","",VLOOKUP(A245,Startlist!B:E,3,FALSE)&amp;" / "&amp;VLOOKUP(A245,Startlist!B:E,3,FALSE))</f>
      </c>
    </row>
    <row r="246" spans="1:8" ht="12.75">
      <c r="A246" s="10"/>
      <c r="B246" s="130"/>
      <c r="C246" s="130"/>
      <c r="D246" s="130"/>
      <c r="E246" s="130"/>
      <c r="F246" s="139"/>
      <c r="G246" s="140"/>
      <c r="H246" s="129">
        <f>IF(A246="","",VLOOKUP(A246,Startlist!B:E,3,FALSE)&amp;" / "&amp;VLOOKUP(A246,Startlist!B:E,3,FALSE))</f>
      </c>
    </row>
  </sheetData>
  <sheetProtection/>
  <autoFilter ref="A1:H2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2019-05-20T09:13:59Z</cp:lastPrinted>
  <dcterms:created xsi:type="dcterms:W3CDTF">2004-09-28T13:23:33Z</dcterms:created>
  <dcterms:modified xsi:type="dcterms:W3CDTF">2019-05-20T09:29:07Z</dcterms:modified>
  <cp:category/>
  <cp:version/>
  <cp:contentType/>
  <cp:contentStatus/>
</cp:coreProperties>
</file>