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889" activeTab="0"/>
  </bookViews>
  <sheets>
    <sheet name="Startlist" sheetId="1" r:id="rId1"/>
    <sheet name="Startlist 2.Day" sheetId="2" r:id="rId2"/>
    <sheet name="Results Day 1" sheetId="3" r:id="rId3"/>
    <sheet name="Results" sheetId="4" r:id="rId4"/>
    <sheet name="Teams" sheetId="5" r:id="rId5"/>
    <sheet name="Winners" sheetId="6" r:id="rId6"/>
    <sheet name="Retired" sheetId="7" r:id="rId7"/>
    <sheet name="Speed" sheetId="8" r:id="rId8"/>
    <sheet name="Penalt" sheetId="9" r:id="rId9"/>
    <sheet name="Classes" sheetId="10" r:id="rId10"/>
    <sheet name="Overall result" sheetId="11" r:id="rId11"/>
    <sheet name="EE Champ" sheetId="12" r:id="rId12"/>
    <sheet name="LV Champ" sheetId="13" r:id="rId13"/>
    <sheet name="EE Powerstage" sheetId="14" r:id="rId14"/>
    <sheet name="LV Powerstage" sheetId="15" r:id="rId15"/>
    <sheet name="Dmack Trophy" sheetId="16" r:id="rId16"/>
  </sheets>
  <definedNames>
    <definedName name="_xlnm.Print_Area" localSheetId="15">'Dmack Trophy'!$A$1:$O$19</definedName>
    <definedName name="_xlnm.Print_Area" localSheetId="11">'EE Champ'!$A$1:$H$74</definedName>
    <definedName name="_xlnm._FilterDatabase" localSheetId="11" hidden="1">'EE Champ'!$A$7:$H$78</definedName>
    <definedName name="_xlnm.Print_Area" localSheetId="13">'EE Powerstage'!$A$1:$H$52</definedName>
    <definedName name="_xlnm._FilterDatabase" localSheetId="13" hidden="1">'EE Powerstage'!$A$7:$H$52</definedName>
    <definedName name="_xlnm.Print_Area" localSheetId="12">'LV Champ'!$A$1:$H$21</definedName>
    <definedName name="_xlnm._FilterDatabase" localSheetId="12" hidden="1">'LV Champ'!$A$7:$H$21</definedName>
    <definedName name="_xlnm.Print_Area" localSheetId="14">'LV Powerstage'!$A$1:$H$19</definedName>
    <definedName name="_xlnm._FilterDatabase" localSheetId="14" hidden="1">'LV Powerstage'!$A$7:$H$19</definedName>
    <definedName name="_xlnm.Print_Area" localSheetId="10">'Overall result'!$A$1:$H$79</definedName>
    <definedName name="_xlnm._FilterDatabase" localSheetId="10" hidden="1">'Overall result'!$A$7:$H$92</definedName>
    <definedName name="_xlnm.Print_Area" localSheetId="8">'Penalt'!$A$1:$I$22</definedName>
    <definedName name="_xlnm.Print_Area" localSheetId="3">'Results'!$A$1:$O$177</definedName>
    <definedName name="_xlnm.Print_Area" localSheetId="2">'Results Day 1'!$A$1:$I$177</definedName>
    <definedName name="_xlnm.Print_Area" localSheetId="6">'Retired'!$A$1:$G$37</definedName>
    <definedName name="_xlnm.Print_Area" localSheetId="7">'Speed'!$A$1:$J$46</definedName>
    <definedName name="_xlnm.Print_Area" localSheetId="0">'Startlist'!$A$2:$I$92</definedName>
    <definedName name="_xlnm._FilterDatabase" localSheetId="0" hidden="1">'Startlist'!$A$7:$I$92</definedName>
    <definedName name="_xlnm.Print_Area" localSheetId="1">'Startlist 2.Day'!$A$2:$I$87</definedName>
    <definedName name="_xlnm._FilterDatabase" localSheetId="1" hidden="1">'Startlist 2.Day'!$A$7:$I$87</definedName>
    <definedName name="_xlnm.Print_Area" localSheetId="4">'Teams'!$A$1:$H$148</definedName>
    <definedName name="_xlnm.Print_Area" localSheetId="5">'Winners'!$A$1:$I$62</definedName>
    <definedName name="EXCSTART" localSheetId="0">'Startlist'!$A$8:$J$92</definedName>
    <definedName name="EXCSTART" localSheetId="1">'Startlist 2.Day'!$A$8:$J$87</definedName>
    <definedName name="GGG" localSheetId="2">'Results Day 1'!$A$8:$J$177</definedName>
    <definedName name="Excel_BuiltIn__FilterDatabase" localSheetId="3">'Results'!$A$7:$Q$151</definedName>
    <definedName name="GGG" localSheetId="3">'Results'!$A$8:$P$177</definedName>
    <definedName name="EXCRETIR" localSheetId="6">'Retired'!$A$10:$H$37</definedName>
    <definedName name="EXCPENAL" localSheetId="8">'Penalt'!$A$16:$J$22</definedName>
    <definedName name="EXCPENAL_1" localSheetId="8">'Penalt'!#REF!</definedName>
    <definedName name="EXCPENAL_2" localSheetId="8">'Penalt'!#REF!</definedName>
    <definedName name="EXCPENAL_3" localSheetId="8">'Penalt'!#REF!</definedName>
    <definedName name="EXCPENAL_4" localSheetId="8">'Penalt'!#REF!</definedName>
    <definedName name="EXCKLASS" localSheetId="9">'Classes'!$C$8:$F$16</definedName>
    <definedName name="EXCSTART" localSheetId="10">'Overall result'!$A$8:$J$88</definedName>
    <definedName name="EXCSTART_1" localSheetId="10">'Overall result'!$A$8:$J$74</definedName>
    <definedName name="EXCSTART" localSheetId="11">'EE Champ'!$A$8:$J$74</definedName>
    <definedName name="EXCSTART" localSheetId="12">'LV Champ'!$A$8:$J$21</definedName>
    <definedName name="EXCSTART" localSheetId="13">'EE Powerstage'!$A$8:$I$49</definedName>
    <definedName name="EXCSTART" localSheetId="14">'LV Powerstage'!$A$8:$I$19</definedName>
  </definedNames>
  <calcPr fullCalcOnLoad="1"/>
</workbook>
</file>

<file path=xl/sharedStrings.xml><?xml version="1.0" encoding="utf-8"?>
<sst xmlns="http://schemas.openxmlformats.org/spreadsheetml/2006/main" count="5754" uniqueCount="2426">
  <si>
    <t xml:space="preserve"> </t>
  </si>
  <si>
    <t>2nd TARTU RALLY 2015</t>
  </si>
  <si>
    <t>September 25-26, 2015</t>
  </si>
  <si>
    <t>Safety</t>
  </si>
  <si>
    <t xml:space="preserve"> 16:45</t>
  </si>
  <si>
    <t>Tartu, Estonia</t>
  </si>
  <si>
    <t>00</t>
  </si>
  <si>
    <t xml:space="preserve"> 16:53</t>
  </si>
  <si>
    <t>VIP</t>
  </si>
  <si>
    <t xml:space="preserve"> 16:55</t>
  </si>
  <si>
    <t>Stardiprotokoll  / Startlist</t>
  </si>
  <si>
    <t>0</t>
  </si>
  <si>
    <t xml:space="preserve"> 16:57</t>
  </si>
  <si>
    <t>NR.</t>
  </si>
  <si>
    <t>GR/CL</t>
  </si>
  <si>
    <t>Driver</t>
  </si>
  <si>
    <t>Co-driver</t>
  </si>
  <si>
    <t>Nat.</t>
  </si>
  <si>
    <t>Entrant</t>
  </si>
  <si>
    <t>Car</t>
  </si>
  <si>
    <t>Starttime</t>
  </si>
  <si>
    <t xml:space="preserve">  1.</t>
  </si>
  <si>
    <t>MV2</t>
  </si>
  <si>
    <t>Siim Plangi</t>
  </si>
  <si>
    <t>Marek Sarapuu</t>
  </si>
  <si>
    <t>EST</t>
  </si>
  <si>
    <t>ASRT RALLY TEAM</t>
  </si>
  <si>
    <t>Mitsubishi Lancer Evo 10</t>
  </si>
  <si>
    <t>17:00</t>
  </si>
  <si>
    <t xml:space="preserve">  2.</t>
  </si>
  <si>
    <t>Rainer Aus</t>
  </si>
  <si>
    <t>Simo Koskinen</t>
  </si>
  <si>
    <t>LEDRENT RALLY TEAM</t>
  </si>
  <si>
    <t>Mitsubishi Lancer Evo 9</t>
  </si>
  <si>
    <t>17:02</t>
  </si>
  <si>
    <t xml:space="preserve">  3.</t>
  </si>
  <si>
    <t>Egon Kaur</t>
  </si>
  <si>
    <t>Annika Arnek</t>
  </si>
  <si>
    <t>KAUR MOTORSPORT</t>
  </si>
  <si>
    <t>17:04</t>
  </si>
  <si>
    <t xml:space="preserve">  4.</t>
  </si>
  <si>
    <t>Janis Vorobjovs</t>
  </si>
  <si>
    <t>Andris Malnieks</t>
  </si>
  <si>
    <t>LAT</t>
  </si>
  <si>
    <t>VOROBJOVS RACING</t>
  </si>
  <si>
    <t>17:06</t>
  </si>
  <si>
    <t xml:space="preserve">  5.</t>
  </si>
  <si>
    <t>Roland Murakas</t>
  </si>
  <si>
    <t>Kalle Adler</t>
  </si>
  <si>
    <t>PROREHV RALLY TEAM</t>
  </si>
  <si>
    <t>17:08</t>
  </si>
  <si>
    <t xml:space="preserve">  6.</t>
  </si>
  <si>
    <t>Martins Svilis</t>
  </si>
  <si>
    <t>Ivo Pukis</t>
  </si>
  <si>
    <t>VAGI RACING</t>
  </si>
  <si>
    <t>17:10</t>
  </si>
  <si>
    <t xml:space="preserve">  7.</t>
  </si>
  <si>
    <t>MV8</t>
  </si>
  <si>
    <t>Ranno Bundsen</t>
  </si>
  <si>
    <t>Robert Loshtshenikov</t>
  </si>
  <si>
    <t>TIKKRI MOTORSPORT</t>
  </si>
  <si>
    <t>Mitsubishi Lancer Evo 6</t>
  </si>
  <si>
    <t>17:12</t>
  </si>
  <si>
    <t xml:space="preserve">  8.</t>
  </si>
  <si>
    <t>Janis Berkis</t>
  </si>
  <si>
    <t>Edgars Ceporjus</t>
  </si>
  <si>
    <t>NEIKSANS RALLY SPORT</t>
  </si>
  <si>
    <t>17:14</t>
  </si>
  <si>
    <t xml:space="preserve">  9.</t>
  </si>
  <si>
    <t>Hendrik Kers</t>
  </si>
  <si>
    <t>Janek Tamm</t>
  </si>
  <si>
    <t>ALM MOTORSPORT</t>
  </si>
  <si>
    <t>17:16</t>
  </si>
  <si>
    <t xml:space="preserve"> 10.</t>
  </si>
  <si>
    <t>Guntis Lielkajis</t>
  </si>
  <si>
    <t>Vilnis Mikelsons</t>
  </si>
  <si>
    <t>GUNTIS LIELKAJIS</t>
  </si>
  <si>
    <t>17:18</t>
  </si>
  <si>
    <t xml:space="preserve"> 11.</t>
  </si>
  <si>
    <t>MV1</t>
  </si>
  <si>
    <t>Radik Shaymiev</t>
  </si>
  <si>
    <t>Maxim Tsvetkov</t>
  </si>
  <si>
    <t>RUS</t>
  </si>
  <si>
    <t>TAIF RALLY TEAM</t>
  </si>
  <si>
    <t>Ford Fiesta R5</t>
  </si>
  <si>
    <t>17:20</t>
  </si>
  <si>
    <t xml:space="preserve"> 12.</t>
  </si>
  <si>
    <t>Saku Vierimaa</t>
  </si>
  <si>
    <t>Mika Rajasalo</t>
  </si>
  <si>
    <t>FIN</t>
  </si>
  <si>
    <t>BALTICRALLYRENT.COM</t>
  </si>
  <si>
    <t>Mitsubishi Lancer 9FIN R</t>
  </si>
  <si>
    <t>17:22</t>
  </si>
  <si>
    <t xml:space="preserve"> 13.</t>
  </si>
  <si>
    <t>Aiko Aigro</t>
  </si>
  <si>
    <t>Kermo Kärtmann</t>
  </si>
  <si>
    <t>17:24</t>
  </si>
  <si>
    <t xml:space="preserve"> 14.</t>
  </si>
  <si>
    <t>Yuri Sidorenko</t>
  </si>
  <si>
    <t>Sergei Larens</t>
  </si>
  <si>
    <t>RUS / EST</t>
  </si>
  <si>
    <t>BLISS RALLY</t>
  </si>
  <si>
    <t>17:26</t>
  </si>
  <si>
    <t xml:space="preserve"> 15.</t>
  </si>
  <si>
    <t>Vaiko Samm</t>
  </si>
  <si>
    <t>Raigo Press</t>
  </si>
  <si>
    <t>ECOM MOTORSPORT</t>
  </si>
  <si>
    <t>Subaru Impreza WRX STI</t>
  </si>
  <si>
    <t>17:28</t>
  </si>
  <si>
    <t xml:space="preserve"> 16.</t>
  </si>
  <si>
    <t>Rünno Ubinhain</t>
  </si>
  <si>
    <t>Carl Terras</t>
  </si>
  <si>
    <t>CUEKS RACING</t>
  </si>
  <si>
    <t>Subaru Impreza</t>
  </si>
  <si>
    <t>17:30</t>
  </si>
  <si>
    <t xml:space="preserve"> 17.</t>
  </si>
  <si>
    <t>Mait Maarend</t>
  </si>
  <si>
    <t>Mihkel Kapp</t>
  </si>
  <si>
    <t>17:32</t>
  </si>
  <si>
    <t xml:space="preserve"> 18.</t>
  </si>
  <si>
    <t>MV3</t>
  </si>
  <si>
    <t>Karl Tarrend</t>
  </si>
  <si>
    <t>Mirko Kaunis</t>
  </si>
  <si>
    <t>Citroen C2</t>
  </si>
  <si>
    <t>17:34</t>
  </si>
  <si>
    <t xml:space="preserve"> 19.</t>
  </si>
  <si>
    <t>Oliver Ojaperv</t>
  </si>
  <si>
    <t>Jarno Talve</t>
  </si>
  <si>
    <t>OT RACING</t>
  </si>
  <si>
    <t>Ford Fiesta R2</t>
  </si>
  <si>
    <t>17:36</t>
  </si>
  <si>
    <t xml:space="preserve"> 20.</t>
  </si>
  <si>
    <t>Kevin Kuusik</t>
  </si>
  <si>
    <t>Kuldar Sikk</t>
  </si>
  <si>
    <t>17:38</t>
  </si>
  <si>
    <t xml:space="preserve"> 21.</t>
  </si>
  <si>
    <t>Rasmus Uustulnd</t>
  </si>
  <si>
    <t>Imre Kuusk</t>
  </si>
  <si>
    <t>SAR-TECH MOTORSPORT</t>
  </si>
  <si>
    <t>17:40</t>
  </si>
  <si>
    <t xml:space="preserve"> 22.</t>
  </si>
  <si>
    <t>Sander Siniorg</t>
  </si>
  <si>
    <t>Karl-Artur Viitra</t>
  </si>
  <si>
    <t>17:42</t>
  </si>
  <si>
    <t xml:space="preserve"> 23.</t>
  </si>
  <si>
    <t>Miko-Ove Niinemäe</t>
  </si>
  <si>
    <t>Martin Valter</t>
  </si>
  <si>
    <t>Peugeot 208</t>
  </si>
  <si>
    <t>17:44</t>
  </si>
  <si>
    <t xml:space="preserve"> 24.</t>
  </si>
  <si>
    <t>MV7</t>
  </si>
  <si>
    <t>Toomas Vask</t>
  </si>
  <si>
    <t>Taaniel Tigas</t>
  </si>
  <si>
    <t>MS RACING</t>
  </si>
  <si>
    <t>BMW M3</t>
  </si>
  <si>
    <t>17:46</t>
  </si>
  <si>
    <t xml:space="preserve"> 25.</t>
  </si>
  <si>
    <t>Dmitry Nikonchuk</t>
  </si>
  <si>
    <t>Elena Nikonchuk</t>
  </si>
  <si>
    <t>17:48</t>
  </si>
  <si>
    <t xml:space="preserve"> 26.</t>
  </si>
  <si>
    <t>MV6</t>
  </si>
  <si>
    <t>Ken Torn</t>
  </si>
  <si>
    <t>Riivo Mesila</t>
  </si>
  <si>
    <t>Honda Civic Type-R</t>
  </si>
  <si>
    <t>17:50</t>
  </si>
  <si>
    <t xml:space="preserve"> 27.</t>
  </si>
  <si>
    <t>MV4</t>
  </si>
  <si>
    <t>Ralfs Sirmacis</t>
  </si>
  <si>
    <t>Arturs Simins</t>
  </si>
  <si>
    <t>SPORTS RACING TECHNOLOGIES</t>
  </si>
  <si>
    <t>Peugeot 208 R2</t>
  </si>
  <si>
    <t>17:52</t>
  </si>
  <si>
    <t xml:space="preserve"> 28.</t>
  </si>
  <si>
    <t>Karl.Martin Volver</t>
  </si>
  <si>
    <t>Margus Jōerand</t>
  </si>
  <si>
    <t>17:54</t>
  </si>
  <si>
    <t xml:space="preserve"> 29.</t>
  </si>
  <si>
    <t>Nikolay Gryazin</t>
  </si>
  <si>
    <t>Yaroslav Fedorov</t>
  </si>
  <si>
    <t>LAT / RUS</t>
  </si>
  <si>
    <t>17:56</t>
  </si>
  <si>
    <t xml:space="preserve"> 30.</t>
  </si>
  <si>
    <t>David Sultanjants</t>
  </si>
  <si>
    <t>Siim Oja</t>
  </si>
  <si>
    <t>Citroen DS3</t>
  </si>
  <si>
    <t>17:58</t>
  </si>
  <si>
    <t xml:space="preserve"> 31.</t>
  </si>
  <si>
    <t>Karel Tölp</t>
  </si>
  <si>
    <t>Teele Sepp</t>
  </si>
  <si>
    <t>18:00</t>
  </si>
  <si>
    <t xml:space="preserve"> 32.</t>
  </si>
  <si>
    <t>Emils Blums</t>
  </si>
  <si>
    <t>Aigars Rencis</t>
  </si>
  <si>
    <t>LMT AUTOSPORTA AKADEMIJA</t>
  </si>
  <si>
    <t>18:02</t>
  </si>
  <si>
    <t xml:space="preserve"> 33.</t>
  </si>
  <si>
    <t>Kristo Subi</t>
  </si>
  <si>
    <t>Kaido Subi</t>
  </si>
  <si>
    <t>18:04</t>
  </si>
  <si>
    <t xml:space="preserve"> 34.</t>
  </si>
  <si>
    <t>Toms Lielkajis</t>
  </si>
  <si>
    <t>Toms Pirktins</t>
  </si>
  <si>
    <t>18:06</t>
  </si>
  <si>
    <t xml:space="preserve"> 35.</t>
  </si>
  <si>
    <t>Gustav Kruuda</t>
  </si>
  <si>
    <t>Ken Järveoja</t>
  </si>
  <si>
    <t>ME3 RALLYTEAM</t>
  </si>
  <si>
    <t>18:08</t>
  </si>
  <si>
    <t xml:space="preserve"> 36.</t>
  </si>
  <si>
    <t>Mario Jürimäe</t>
  </si>
  <si>
    <t>Rauno Rohtmets</t>
  </si>
  <si>
    <t>18:10</t>
  </si>
  <si>
    <t xml:space="preserve"> 37.</t>
  </si>
  <si>
    <t>Lembit Soe</t>
  </si>
  <si>
    <t>Ahto Pihlas</t>
  </si>
  <si>
    <t>Toyota Starlet</t>
  </si>
  <si>
    <t>18:12</t>
  </si>
  <si>
    <t xml:space="preserve"> 38.</t>
  </si>
  <si>
    <t>Madis Vanaselja</t>
  </si>
  <si>
    <t>Jaanus Hōbemägi</t>
  </si>
  <si>
    <t>18:14</t>
  </si>
  <si>
    <t xml:space="preserve"> 39.</t>
  </si>
  <si>
    <t>Allan Ilves</t>
  </si>
  <si>
    <t>Kristo Tamm</t>
  </si>
  <si>
    <t>18:16</t>
  </si>
  <si>
    <t xml:space="preserve"> 40.</t>
  </si>
  <si>
    <t>Sergey Uger</t>
  </si>
  <si>
    <t>Alexsandr Kornilov</t>
  </si>
  <si>
    <t>ISR / EST</t>
  </si>
  <si>
    <t>CONE FOREST RALLY TEAM</t>
  </si>
  <si>
    <t>18:18</t>
  </si>
  <si>
    <t xml:space="preserve"> 41.</t>
  </si>
  <si>
    <t>Mart Tikkerbär</t>
  </si>
  <si>
    <t>Andres Preide</t>
  </si>
  <si>
    <t>18:20</t>
  </si>
  <si>
    <t xml:space="preserve"> 42.</t>
  </si>
  <si>
    <t>Vadim Kuznetsov</t>
  </si>
  <si>
    <t>Roman Kapustin</t>
  </si>
  <si>
    <t>Mitsubishi Lancer Evo 8</t>
  </si>
  <si>
    <t>18:22</t>
  </si>
  <si>
    <t xml:space="preserve"> 43.</t>
  </si>
  <si>
    <t>Riho Rähn</t>
  </si>
  <si>
    <t>Rein Reinsalu</t>
  </si>
  <si>
    <t>18:24</t>
  </si>
  <si>
    <t xml:space="preserve"> 44.</t>
  </si>
  <si>
    <t>Rainer Rohtmets</t>
  </si>
  <si>
    <t>Alo Ivask</t>
  </si>
  <si>
    <t>18:26</t>
  </si>
  <si>
    <t xml:space="preserve"> 45.</t>
  </si>
  <si>
    <t>Denis Levyatov</t>
  </si>
  <si>
    <t>Maria Uger</t>
  </si>
  <si>
    <t>RUS / ISR</t>
  </si>
  <si>
    <t>18:28</t>
  </si>
  <si>
    <t xml:space="preserve"> 46.</t>
  </si>
  <si>
    <t>Alexey Semenov</t>
  </si>
  <si>
    <t>Dmitriy Kolomiets</t>
  </si>
  <si>
    <t>RALLY CLUB</t>
  </si>
  <si>
    <t>18:30</t>
  </si>
  <si>
    <t xml:space="preserve"> 47.</t>
  </si>
  <si>
    <t>Egidijus Valeisa</t>
  </si>
  <si>
    <t>Povilas Reisas</t>
  </si>
  <si>
    <t>LIT</t>
  </si>
  <si>
    <t>MAZEIKIU ASK</t>
  </si>
  <si>
    <t>18:32</t>
  </si>
  <si>
    <t xml:space="preserve"> 48.</t>
  </si>
  <si>
    <t>Raiko Aru</t>
  </si>
  <si>
    <t>Veiko Kullamäe</t>
  </si>
  <si>
    <t>BMW 325</t>
  </si>
  <si>
    <t>18:34</t>
  </si>
  <si>
    <t xml:space="preserve"> 49.</t>
  </si>
  <si>
    <t>Mait Madik</t>
  </si>
  <si>
    <t>Toomas Tauk</t>
  </si>
  <si>
    <t>18:36</t>
  </si>
  <si>
    <t xml:space="preserve"> 50.</t>
  </si>
  <si>
    <t>Kaspar Kasari</t>
  </si>
  <si>
    <t>Hannes Kuusmaa</t>
  </si>
  <si>
    <t>18:38</t>
  </si>
  <si>
    <t xml:space="preserve"> 51.</t>
  </si>
  <si>
    <t>Kaido Raiend</t>
  </si>
  <si>
    <t>Hanno Hussar</t>
  </si>
  <si>
    <t>OK TSK</t>
  </si>
  <si>
    <t>18:40</t>
  </si>
  <si>
    <t xml:space="preserve"> 52.</t>
  </si>
  <si>
    <t>Leonid Vilde</t>
  </si>
  <si>
    <t>Dmitry Chumak</t>
  </si>
  <si>
    <t>18:42</t>
  </si>
  <si>
    <t xml:space="preserve"> 53.</t>
  </si>
  <si>
    <t>Martins Sesks</t>
  </si>
  <si>
    <t>Maris Kulss</t>
  </si>
  <si>
    <t>Ford Fiesta</t>
  </si>
  <si>
    <t>18:44</t>
  </si>
  <si>
    <t xml:space="preserve"> 54.</t>
  </si>
  <si>
    <t>Marko Ringenberg</t>
  </si>
  <si>
    <t>Allar Heina</t>
  </si>
  <si>
    <t>18:46</t>
  </si>
  <si>
    <t xml:space="preserve"> 55.</t>
  </si>
  <si>
    <t>Vallo Nuuter</t>
  </si>
  <si>
    <t>Eero Kikerpill</t>
  </si>
  <si>
    <t>18:48</t>
  </si>
  <si>
    <t xml:space="preserve"> 56.</t>
  </si>
  <si>
    <t>MV5</t>
  </si>
  <si>
    <t>Janar Tänak</t>
  </si>
  <si>
    <t>Janno Õunpuu</t>
  </si>
  <si>
    <t>Lada VFTS</t>
  </si>
  <si>
    <t>18:50</t>
  </si>
  <si>
    <t xml:space="preserve"> 57.</t>
  </si>
  <si>
    <t>Georg Linnamäe</t>
  </si>
  <si>
    <t>Oliver Tampuu</t>
  </si>
  <si>
    <t>18:52</t>
  </si>
  <si>
    <t xml:space="preserve"> 58.</t>
  </si>
  <si>
    <t>Aleksandr Kudryavtsev</t>
  </si>
  <si>
    <t>Anna Zavershinskaya</t>
  </si>
  <si>
    <t>Renault Clio R3</t>
  </si>
  <si>
    <t>18:54</t>
  </si>
  <si>
    <t xml:space="preserve"> 59.</t>
  </si>
  <si>
    <t>Edgars Balodis</t>
  </si>
  <si>
    <t>Inese Akmentina</t>
  </si>
  <si>
    <t>EDGARS BALODIS</t>
  </si>
  <si>
    <t>18:56</t>
  </si>
  <si>
    <t xml:space="preserve"> 60.</t>
  </si>
  <si>
    <t>Gert-Kaupo Kähr</t>
  </si>
  <si>
    <t>Jan Pantalon</t>
  </si>
  <si>
    <t>REINUP MOTORSPORT</t>
  </si>
  <si>
    <t>Honda Civic</t>
  </si>
  <si>
    <t>18:58</t>
  </si>
  <si>
    <t xml:space="preserve"> 61.</t>
  </si>
  <si>
    <t>Rainer Meus</t>
  </si>
  <si>
    <t>Kaupo Vana</t>
  </si>
  <si>
    <t>19:00</t>
  </si>
  <si>
    <t xml:space="preserve"> 62.</t>
  </si>
  <si>
    <t>Tauri Pihlas</t>
  </si>
  <si>
    <t>Ott Kiil</t>
  </si>
  <si>
    <t>19:02</t>
  </si>
  <si>
    <t xml:space="preserve"> 63.</t>
  </si>
  <si>
    <t>Martin Vatter</t>
  </si>
  <si>
    <t>Oliver Peebo</t>
  </si>
  <si>
    <t>19:04</t>
  </si>
  <si>
    <t xml:space="preserve"> 64.</t>
  </si>
  <si>
    <t>Kasper Koosa</t>
  </si>
  <si>
    <t>Ronald Jürgenson</t>
  </si>
  <si>
    <t>Nissan Sunny</t>
  </si>
  <si>
    <t>19:06</t>
  </si>
  <si>
    <t xml:space="preserve"> 65.</t>
  </si>
  <si>
    <t>Alar Tatrik</t>
  </si>
  <si>
    <t>Lauri ōlli</t>
  </si>
  <si>
    <t>BMW 318 TI Compact</t>
  </si>
  <si>
    <t>19:08</t>
  </si>
  <si>
    <t xml:space="preserve"> 66.</t>
  </si>
  <si>
    <t>Rain Kaur</t>
  </si>
  <si>
    <t>Silver Simm</t>
  </si>
  <si>
    <t>19:10</t>
  </si>
  <si>
    <t xml:space="preserve"> 67.</t>
  </si>
  <si>
    <t>Henri Franke</t>
  </si>
  <si>
    <t>Andres Lichtfeldt</t>
  </si>
  <si>
    <t>Suzuki Baleno</t>
  </si>
  <si>
    <t>19:12</t>
  </si>
  <si>
    <t xml:space="preserve"> 68.</t>
  </si>
  <si>
    <t>Ranno Saar</t>
  </si>
  <si>
    <t>Toomas Keskküla</t>
  </si>
  <si>
    <t>BMW 318</t>
  </si>
  <si>
    <t>19:14</t>
  </si>
  <si>
    <t xml:space="preserve"> 69.</t>
  </si>
  <si>
    <t>Marten Madissoo</t>
  </si>
  <si>
    <t>Vivo Pender</t>
  </si>
  <si>
    <t>AIX RACING TEAM</t>
  </si>
  <si>
    <t>Ford Focus</t>
  </si>
  <si>
    <t>19:16</t>
  </si>
  <si>
    <t xml:space="preserve"> 70.</t>
  </si>
  <si>
    <t>Maila Vaher</t>
  </si>
  <si>
    <t>Inger Tuur</t>
  </si>
  <si>
    <t>19:18</t>
  </si>
  <si>
    <t xml:space="preserve"> 71.</t>
  </si>
  <si>
    <t>Ülari Randmer</t>
  </si>
  <si>
    <t>Linnar Simmo</t>
  </si>
  <si>
    <t>VW Golf</t>
  </si>
  <si>
    <t>19:20</t>
  </si>
  <si>
    <t xml:space="preserve"> 72.</t>
  </si>
  <si>
    <t>Tauri Vask</t>
  </si>
  <si>
    <t>Tanel Vask</t>
  </si>
  <si>
    <t>VW Golf 2</t>
  </si>
  <si>
    <t>19:22</t>
  </si>
  <si>
    <t xml:space="preserve"> 73.</t>
  </si>
  <si>
    <t>Alari Sillaste</t>
  </si>
  <si>
    <t>Arvo Liimann</t>
  </si>
  <si>
    <t>GAZ RALLIKLUBI</t>
  </si>
  <si>
    <t>AZLK 2140</t>
  </si>
  <si>
    <t>19:24</t>
  </si>
  <si>
    <t xml:space="preserve"> 74.</t>
  </si>
  <si>
    <t>William Butler</t>
  </si>
  <si>
    <t>Thomas Wood</t>
  </si>
  <si>
    <t>UK</t>
  </si>
  <si>
    <t>WILLIAM BUTLER</t>
  </si>
  <si>
    <t>19:26</t>
  </si>
  <si>
    <t xml:space="preserve"> 75.</t>
  </si>
  <si>
    <t>MV9</t>
  </si>
  <si>
    <t>Taavi Niinemets</t>
  </si>
  <si>
    <t>Marco Prems</t>
  </si>
  <si>
    <t>Gaz 51A</t>
  </si>
  <si>
    <t>19:28</t>
  </si>
  <si>
    <t xml:space="preserve"> 76.</t>
  </si>
  <si>
    <t>Toomas Repp</t>
  </si>
  <si>
    <t>Oliver Ojaveer</t>
  </si>
  <si>
    <t>LIGUR RACING</t>
  </si>
  <si>
    <t>Gaz 53</t>
  </si>
  <si>
    <t>19:30</t>
  </si>
  <si>
    <t xml:space="preserve"> 77.</t>
  </si>
  <si>
    <t>Rainer Tuberik</t>
  </si>
  <si>
    <t>Tauri Taevas</t>
  </si>
  <si>
    <t>Gaz 51</t>
  </si>
  <si>
    <t>19:32</t>
  </si>
  <si>
    <t xml:space="preserve"> 78.</t>
  </si>
  <si>
    <t>Veiko Liukanen</t>
  </si>
  <si>
    <t>Toivo Liukanen</t>
  </si>
  <si>
    <t>MÄRJAMAA RALLY TEAM</t>
  </si>
  <si>
    <t>19:34</t>
  </si>
  <si>
    <t xml:space="preserve"> 79.</t>
  </si>
  <si>
    <t>Meelis Hirsnik</t>
  </si>
  <si>
    <t>Kaido Oru</t>
  </si>
  <si>
    <t>Gaz 51 RS</t>
  </si>
  <si>
    <t>19:36</t>
  </si>
  <si>
    <t xml:space="preserve"> 80.</t>
  </si>
  <si>
    <t>Kaido Vilu</t>
  </si>
  <si>
    <t>Erik Vaasa</t>
  </si>
  <si>
    <t>19:38</t>
  </si>
  <si>
    <t xml:space="preserve"> 81.</t>
  </si>
  <si>
    <t>Jüri Lindmets</t>
  </si>
  <si>
    <t>Nele Helü</t>
  </si>
  <si>
    <t>EHMOFIX RALLY TEAM</t>
  </si>
  <si>
    <t>19:40</t>
  </si>
  <si>
    <t xml:space="preserve"> 82.</t>
  </si>
  <si>
    <t>Olev Helü</t>
  </si>
  <si>
    <t>Aivo Alasoo</t>
  </si>
  <si>
    <t>Gaz 51A V8</t>
  </si>
  <si>
    <t>19:42</t>
  </si>
  <si>
    <t xml:space="preserve"> 83.</t>
  </si>
  <si>
    <t>Ants Kristall</t>
  </si>
  <si>
    <t>Rain Nipernado</t>
  </si>
  <si>
    <t>19:44</t>
  </si>
  <si>
    <t xml:space="preserve"> 84.</t>
  </si>
  <si>
    <t>Birger Rasmussen</t>
  </si>
  <si>
    <t>Janno Kamp</t>
  </si>
  <si>
    <t>Gaz 52 V8</t>
  </si>
  <si>
    <t>19:46</t>
  </si>
  <si>
    <t xml:space="preserve"> 85.</t>
  </si>
  <si>
    <t>Tarmo Bortnik</t>
  </si>
  <si>
    <t>Raido Vetesina</t>
  </si>
  <si>
    <t>19:48</t>
  </si>
  <si>
    <t xml:space="preserve"> 8:15</t>
  </si>
  <si>
    <t xml:space="preserve"> 8:20</t>
  </si>
  <si>
    <t xml:space="preserve"> 8:23</t>
  </si>
  <si>
    <t>Stardiprotokoll  / Startlist for Day 2 ,  TC4C</t>
  </si>
  <si>
    <t xml:space="preserve"> 8:26</t>
  </si>
  <si>
    <t xml:space="preserve"> 8:30</t>
  </si>
  <si>
    <t xml:space="preserve"> 8:31</t>
  </si>
  <si>
    <t xml:space="preserve"> 8:32</t>
  </si>
  <si>
    <t xml:space="preserve"> 8:33</t>
  </si>
  <si>
    <t xml:space="preserve"> 8:34</t>
  </si>
  <si>
    <t xml:space="preserve"> 8:35</t>
  </si>
  <si>
    <t xml:space="preserve"> 8:36</t>
  </si>
  <si>
    <t xml:space="preserve"> 8:37</t>
  </si>
  <si>
    <t xml:space="preserve"> 8:38</t>
  </si>
  <si>
    <t xml:space="preserve"> 8:39</t>
  </si>
  <si>
    <t xml:space="preserve"> 8:40</t>
  </si>
  <si>
    <t xml:space="preserve"> 8:41</t>
  </si>
  <si>
    <t xml:space="preserve"> 8:42</t>
  </si>
  <si>
    <t xml:space="preserve"> 8:43</t>
  </si>
  <si>
    <t xml:space="preserve"> 8:44</t>
  </si>
  <si>
    <t xml:space="preserve"> 8:45</t>
  </si>
  <si>
    <t xml:space="preserve"> 8:46</t>
  </si>
  <si>
    <t xml:space="preserve"> 8:47</t>
  </si>
  <si>
    <t xml:space="preserve"> 8:48</t>
  </si>
  <si>
    <t xml:space="preserve"> 8:49</t>
  </si>
  <si>
    <t xml:space="preserve"> 8:50</t>
  </si>
  <si>
    <t xml:space="preserve"> 8:51</t>
  </si>
  <si>
    <t xml:space="preserve"> 8:52</t>
  </si>
  <si>
    <t xml:space="preserve"> 8:53</t>
  </si>
  <si>
    <t xml:space="preserve"> 8:54</t>
  </si>
  <si>
    <t xml:space="preserve"> 8:55</t>
  </si>
  <si>
    <t xml:space="preserve"> 8:56</t>
  </si>
  <si>
    <t xml:space="preserve"> 8:57</t>
  </si>
  <si>
    <t xml:space="preserve"> 8:58</t>
  </si>
  <si>
    <t xml:space="preserve"> 8:59</t>
  </si>
  <si>
    <t xml:space="preserve"> 9:00</t>
  </si>
  <si>
    <t xml:space="preserve"> 9:01</t>
  </si>
  <si>
    <t>Raido Subi</t>
  </si>
  <si>
    <t xml:space="preserve"> 9:02</t>
  </si>
  <si>
    <t xml:space="preserve"> 9:03</t>
  </si>
  <si>
    <t xml:space="preserve"> 9:04</t>
  </si>
  <si>
    <t xml:space="preserve"> 9:05</t>
  </si>
  <si>
    <t xml:space="preserve"> 9:06</t>
  </si>
  <si>
    <t xml:space="preserve"> 9:07</t>
  </si>
  <si>
    <t xml:space="preserve"> 9:08</t>
  </si>
  <si>
    <t xml:space="preserve"> 9:09</t>
  </si>
  <si>
    <t xml:space="preserve"> 9:10</t>
  </si>
  <si>
    <t xml:space="preserve"> 9:11</t>
  </si>
  <si>
    <t xml:space="preserve"> 9:12</t>
  </si>
  <si>
    <t xml:space="preserve"> 9:13</t>
  </si>
  <si>
    <t xml:space="preserve"> 9:14</t>
  </si>
  <si>
    <t xml:space="preserve"> 9:15</t>
  </si>
  <si>
    <t xml:space="preserve"> 9:16</t>
  </si>
  <si>
    <t xml:space="preserve"> 9:17</t>
  </si>
  <si>
    <t xml:space="preserve"> 9:18</t>
  </si>
  <si>
    <t xml:space="preserve"> 9:19</t>
  </si>
  <si>
    <t xml:space="preserve"> 9:20</t>
  </si>
  <si>
    <t xml:space="preserve"> 9:21</t>
  </si>
  <si>
    <t xml:space="preserve"> 9:22</t>
  </si>
  <si>
    <t xml:space="preserve"> 9:23</t>
  </si>
  <si>
    <t xml:space="preserve"> 9:24</t>
  </si>
  <si>
    <t xml:space="preserve"> 9:25</t>
  </si>
  <si>
    <t xml:space="preserve"> 9:26</t>
  </si>
  <si>
    <t xml:space="preserve"> 9:27</t>
  </si>
  <si>
    <t xml:space="preserve"> 9:28</t>
  </si>
  <si>
    <t xml:space="preserve"> 9:29</t>
  </si>
  <si>
    <t xml:space="preserve"> 9:30</t>
  </si>
  <si>
    <t xml:space="preserve"> 9:31</t>
  </si>
  <si>
    <t xml:space="preserve"> 9:32</t>
  </si>
  <si>
    <t xml:space="preserve"> 9:33</t>
  </si>
  <si>
    <t xml:space="preserve"> 9:34</t>
  </si>
  <si>
    <t xml:space="preserve"> 9:35</t>
  </si>
  <si>
    <t xml:space="preserve"> 9:36</t>
  </si>
  <si>
    <t xml:space="preserve"> 9:37</t>
  </si>
  <si>
    <t xml:space="preserve"> 9:38</t>
  </si>
  <si>
    <t xml:space="preserve"> 9:40</t>
  </si>
  <si>
    <t xml:space="preserve"> 9:41</t>
  </si>
  <si>
    <t xml:space="preserve"> 9:42</t>
  </si>
  <si>
    <t xml:space="preserve"> 9:43</t>
  </si>
  <si>
    <t xml:space="preserve"> 9:44</t>
  </si>
  <si>
    <t xml:space="preserve"> 9:45</t>
  </si>
  <si>
    <t xml:space="preserve"> 9:46</t>
  </si>
  <si>
    <t xml:space="preserve"> 9:47</t>
  </si>
  <si>
    <t xml:space="preserve"> 9:48</t>
  </si>
  <si>
    <t xml:space="preserve"> 9:49</t>
  </si>
  <si>
    <t xml:space="preserve"> 9:50</t>
  </si>
  <si>
    <t>Results Day 1</t>
  </si>
  <si>
    <t>Position</t>
  </si>
  <si>
    <t>No.</t>
  </si>
  <si>
    <t>Driver / co-driver</t>
  </si>
  <si>
    <t>Special Stages</t>
  </si>
  <si>
    <t>Penalty</t>
  </si>
  <si>
    <t>Result /</t>
  </si>
  <si>
    <t>abs/cl</t>
  </si>
  <si>
    <t>1</t>
  </si>
  <si>
    <t>2</t>
  </si>
  <si>
    <t>3</t>
  </si>
  <si>
    <t>4</t>
  </si>
  <si>
    <t>Diff leader</t>
  </si>
  <si>
    <t xml:space="preserve">  1/1</t>
  </si>
  <si>
    <t>Aus/Koskinen</t>
  </si>
  <si>
    <t xml:space="preserve"> 3.29,0</t>
  </si>
  <si>
    <t xml:space="preserve"> 3.25,7</t>
  </si>
  <si>
    <t xml:space="preserve"> 2.01,1</t>
  </si>
  <si>
    <t xml:space="preserve"> 1.59,3</t>
  </si>
  <si>
    <t>10.55,1</t>
  </si>
  <si>
    <t xml:space="preserve">   1/1</t>
  </si>
  <si>
    <t xml:space="preserve">   3/1</t>
  </si>
  <si>
    <t xml:space="preserve">   2/2</t>
  </si>
  <si>
    <t>+ 0.00,0</t>
  </si>
  <si>
    <t xml:space="preserve">  2/2</t>
  </si>
  <si>
    <t>Plangi/Sarapuu</t>
  </si>
  <si>
    <t xml:space="preserve"> 3.30,3</t>
  </si>
  <si>
    <t xml:space="preserve"> 3.26,5</t>
  </si>
  <si>
    <t xml:space="preserve"> 2.02,6</t>
  </si>
  <si>
    <t xml:space="preserve"> 2.01,4</t>
  </si>
  <si>
    <t>11.00,8</t>
  </si>
  <si>
    <t xml:space="preserve">   3/3</t>
  </si>
  <si>
    <t xml:space="preserve">   6/4</t>
  </si>
  <si>
    <t xml:space="preserve">   5/4</t>
  </si>
  <si>
    <t>+ 0.05,7</t>
  </si>
  <si>
    <t xml:space="preserve">  3/1</t>
  </si>
  <si>
    <t>Bundsen/Loshtshenikov</t>
  </si>
  <si>
    <t xml:space="preserve"> 3.33,6</t>
  </si>
  <si>
    <t xml:space="preserve"> 3.23,5</t>
  </si>
  <si>
    <t xml:space="preserve"> 2.04,0</t>
  </si>
  <si>
    <t xml:space="preserve"> 2.01,9</t>
  </si>
  <si>
    <t>11.03,0</t>
  </si>
  <si>
    <t xml:space="preserve">   6/2</t>
  </si>
  <si>
    <t xml:space="preserve">   5/2</t>
  </si>
  <si>
    <t>+ 0.07,9</t>
  </si>
  <si>
    <t xml:space="preserve">  4/3</t>
  </si>
  <si>
    <t>Murakas/Adler</t>
  </si>
  <si>
    <t xml:space="preserve"> 3.29,4</t>
  </si>
  <si>
    <t xml:space="preserve"> 3.26,1</t>
  </si>
  <si>
    <t xml:space="preserve"> 2.05,9</t>
  </si>
  <si>
    <t xml:space="preserve"> 2.02,3</t>
  </si>
  <si>
    <t>11.03,7</t>
  </si>
  <si>
    <t xml:space="preserve">   5/3</t>
  </si>
  <si>
    <t xml:space="preserve">  11/6</t>
  </si>
  <si>
    <t xml:space="preserve">   7/5</t>
  </si>
  <si>
    <t>+ 0.08,6</t>
  </si>
  <si>
    <t xml:space="preserve">  5/4</t>
  </si>
  <si>
    <t>Vorobjovs/Malnieks</t>
  </si>
  <si>
    <t xml:space="preserve"> 3.34,4</t>
  </si>
  <si>
    <t xml:space="preserve"> 3.34,7</t>
  </si>
  <si>
    <t xml:space="preserve"> 1.58,4</t>
  </si>
  <si>
    <t xml:space="preserve"> 1.57,9</t>
  </si>
  <si>
    <t>11.05,4</t>
  </si>
  <si>
    <t xml:space="preserve">   8/5</t>
  </si>
  <si>
    <t xml:space="preserve">  15/6</t>
  </si>
  <si>
    <t>+ 0.10,3</t>
  </si>
  <si>
    <t xml:space="preserve">  6/5</t>
  </si>
  <si>
    <t>Kaur/Arnek</t>
  </si>
  <si>
    <t xml:space="preserve"> 3.33,0</t>
  </si>
  <si>
    <t xml:space="preserve"> 3.28,1</t>
  </si>
  <si>
    <t xml:space="preserve"> 2.04,5</t>
  </si>
  <si>
    <t xml:space="preserve"> 2.00,6</t>
  </si>
  <si>
    <t>11.06,2</t>
  </si>
  <si>
    <t>+ 0.11,1</t>
  </si>
  <si>
    <t xml:space="preserve">  7/1</t>
  </si>
  <si>
    <t>Shaymiev/Tsvetkov</t>
  </si>
  <si>
    <t xml:space="preserve"> 3.34,2</t>
  </si>
  <si>
    <t xml:space="preserve"> 3.26,8</t>
  </si>
  <si>
    <t xml:space="preserve"> 2.04,7</t>
  </si>
  <si>
    <t>11.08,0</t>
  </si>
  <si>
    <t xml:space="preserve">   7/1</t>
  </si>
  <si>
    <t>+ 0.12,9</t>
  </si>
  <si>
    <t xml:space="preserve">  8/2</t>
  </si>
  <si>
    <t>Berkis/Ceporjus</t>
  </si>
  <si>
    <t xml:space="preserve"> 3.34,9</t>
  </si>
  <si>
    <t xml:space="preserve"> 3.31,4</t>
  </si>
  <si>
    <t xml:space="preserve"> 2.02,9</t>
  </si>
  <si>
    <t xml:space="preserve"> 2.00,9</t>
  </si>
  <si>
    <t>11.10,1</t>
  </si>
  <si>
    <t xml:space="preserve">   9/3</t>
  </si>
  <si>
    <t xml:space="preserve">  11/4</t>
  </si>
  <si>
    <t xml:space="preserve">   4/1</t>
  </si>
  <si>
    <t>+ 0.15,0</t>
  </si>
  <si>
    <t xml:space="preserve">  9/6</t>
  </si>
  <si>
    <t>Svilis/Pukis</t>
  </si>
  <si>
    <t xml:space="preserve"> 3.36,0</t>
  </si>
  <si>
    <t xml:space="preserve"> 2.05,5</t>
  </si>
  <si>
    <t xml:space="preserve">  10/6</t>
  </si>
  <si>
    <t xml:space="preserve">  10/5</t>
  </si>
  <si>
    <t xml:space="preserve"> 10/3</t>
  </si>
  <si>
    <t>Lielkajis/Mikelsons</t>
  </si>
  <si>
    <t xml:space="preserve"> 3.32,2</t>
  </si>
  <si>
    <t xml:space="preserve"> 3.25,5</t>
  </si>
  <si>
    <t xml:space="preserve"> 2.10,4</t>
  </si>
  <si>
    <t>11.10,7</t>
  </si>
  <si>
    <t xml:space="preserve">  17/6</t>
  </si>
  <si>
    <t>+ 0.15,6</t>
  </si>
  <si>
    <t xml:space="preserve"> 11/2</t>
  </si>
  <si>
    <t>Vierimaa/Rajasalo</t>
  </si>
  <si>
    <t xml:space="preserve"> 3.41,4</t>
  </si>
  <si>
    <t xml:space="preserve"> 3.29,6</t>
  </si>
  <si>
    <t xml:space="preserve"> 2.05,0</t>
  </si>
  <si>
    <t xml:space="preserve"> 2.03,7</t>
  </si>
  <si>
    <t>11.19,7</t>
  </si>
  <si>
    <t xml:space="preserve">  18/2</t>
  </si>
  <si>
    <t xml:space="preserve">  10/2</t>
  </si>
  <si>
    <t xml:space="preserve">   8/2</t>
  </si>
  <si>
    <t xml:space="preserve">  11/2</t>
  </si>
  <si>
    <t>+ 0.24,6</t>
  </si>
  <si>
    <t xml:space="preserve"> 12/4</t>
  </si>
  <si>
    <t>Kers/Tamm</t>
  </si>
  <si>
    <t xml:space="preserve"> 3.39,3</t>
  </si>
  <si>
    <t xml:space="preserve"> 2.07,3</t>
  </si>
  <si>
    <t xml:space="preserve"> 2.05,3</t>
  </si>
  <si>
    <t>11.20,0</t>
  </si>
  <si>
    <t xml:space="preserve">  14/5</t>
  </si>
  <si>
    <t xml:space="preserve">   8/3</t>
  </si>
  <si>
    <t xml:space="preserve">  12/4</t>
  </si>
  <si>
    <t>+ 0.24,9</t>
  </si>
  <si>
    <t xml:space="preserve"> 13/5</t>
  </si>
  <si>
    <t>Ubinhain/Terras</t>
  </si>
  <si>
    <t xml:space="preserve"> 3.39,2</t>
  </si>
  <si>
    <t xml:space="preserve"> 3.37,8</t>
  </si>
  <si>
    <t xml:space="preserve"> 2.08,4</t>
  </si>
  <si>
    <t>11.35,8</t>
  </si>
  <si>
    <t xml:space="preserve">  18/7</t>
  </si>
  <si>
    <t xml:space="preserve">  16/5</t>
  </si>
  <si>
    <t>+ 0.40,7</t>
  </si>
  <si>
    <t xml:space="preserve"> 14/1</t>
  </si>
  <si>
    <t>Niinemäe/Valter</t>
  </si>
  <si>
    <t xml:space="preserve"> 3.40,4</t>
  </si>
  <si>
    <t xml:space="preserve"> 3.37,6</t>
  </si>
  <si>
    <t xml:space="preserve"> 2.09,3</t>
  </si>
  <si>
    <t xml:space="preserve"> 2.12,7</t>
  </si>
  <si>
    <t>11.40,0</t>
  </si>
  <si>
    <t xml:space="preserve">  15/1</t>
  </si>
  <si>
    <t xml:space="preserve">  17/1</t>
  </si>
  <si>
    <t xml:space="preserve">  23/2</t>
  </si>
  <si>
    <t>+ 0.44,9</t>
  </si>
  <si>
    <t xml:space="preserve"> 15/1</t>
  </si>
  <si>
    <t>Torn/Mesila</t>
  </si>
  <si>
    <t xml:space="preserve"> 3.34,6</t>
  </si>
  <si>
    <t xml:space="preserve"> 2.15,9</t>
  </si>
  <si>
    <t xml:space="preserve"> 2.11,6</t>
  </si>
  <si>
    <t>11.41,3</t>
  </si>
  <si>
    <t xml:space="preserve">  12/1</t>
  </si>
  <si>
    <t xml:space="preserve">  14/1</t>
  </si>
  <si>
    <t xml:space="preserve">  26/1</t>
  </si>
  <si>
    <t xml:space="preserve">  18/1</t>
  </si>
  <si>
    <t>+ 0.46,2</t>
  </si>
  <si>
    <t xml:space="preserve"> 16/7</t>
  </si>
  <si>
    <t>Maarend/Kapp</t>
  </si>
  <si>
    <t xml:space="preserve"> 3.37,4</t>
  </si>
  <si>
    <t xml:space="preserve"> 3.37,1</t>
  </si>
  <si>
    <t xml:space="preserve"> 2.13,4</t>
  </si>
  <si>
    <t xml:space="preserve"> 2.14,3</t>
  </si>
  <si>
    <t>11.42,2</t>
  </si>
  <si>
    <t xml:space="preserve">  11/7</t>
  </si>
  <si>
    <t xml:space="preserve">  16/7</t>
  </si>
  <si>
    <t xml:space="preserve">  23/7</t>
  </si>
  <si>
    <t xml:space="preserve">  29/8</t>
  </si>
  <si>
    <t>+ 0.47,1</t>
  </si>
  <si>
    <t xml:space="preserve"> 17/1</t>
  </si>
  <si>
    <t>Sirmacis/Simins</t>
  </si>
  <si>
    <t xml:space="preserve"> 3.41,0</t>
  </si>
  <si>
    <t xml:space="preserve"> 3.40,7</t>
  </si>
  <si>
    <t xml:space="preserve"> 2.11,8</t>
  </si>
  <si>
    <t>11.45,3</t>
  </si>
  <si>
    <t xml:space="preserve">  19/1</t>
  </si>
  <si>
    <t xml:space="preserve">  19/2</t>
  </si>
  <si>
    <t xml:space="preserve">  20/4</t>
  </si>
  <si>
    <t>+ 0.50,2</t>
  </si>
  <si>
    <t xml:space="preserve"> 18/2</t>
  </si>
  <si>
    <t>Gryazin/Fedorov</t>
  </si>
  <si>
    <t xml:space="preserve"> 3.49,5</t>
  </si>
  <si>
    <t xml:space="preserve"> 3.41,7</t>
  </si>
  <si>
    <t xml:space="preserve"> 2.07,5</t>
  </si>
  <si>
    <t xml:space="preserve"> 2.08,2</t>
  </si>
  <si>
    <t>11.46,9</t>
  </si>
  <si>
    <t xml:space="preserve">  27/3</t>
  </si>
  <si>
    <t xml:space="preserve">  20/2</t>
  </si>
  <si>
    <t xml:space="preserve">  13/1</t>
  </si>
  <si>
    <t>+ 0.51,8</t>
  </si>
  <si>
    <t xml:space="preserve"> 19/2</t>
  </si>
  <si>
    <t>Siniorg/Viitra</t>
  </si>
  <si>
    <t xml:space="preserve"> 3.45,6</t>
  </si>
  <si>
    <t xml:space="preserve"> 3.42,6</t>
  </si>
  <si>
    <t xml:space="preserve"> 2.09,4</t>
  </si>
  <si>
    <t xml:space="preserve"> 2.13,6</t>
  </si>
  <si>
    <t>11.51,2</t>
  </si>
  <si>
    <t xml:space="preserve">  21/2</t>
  </si>
  <si>
    <t xml:space="preserve">  25/3</t>
  </si>
  <si>
    <t xml:space="preserve">  16/2</t>
  </si>
  <si>
    <t>+ 0.56,1</t>
  </si>
  <si>
    <t xml:space="preserve"> 20/3</t>
  </si>
  <si>
    <t>Blums/Rencis</t>
  </si>
  <si>
    <t xml:space="preserve"> 3.45,5</t>
  </si>
  <si>
    <t xml:space="preserve"> 3.42,5</t>
  </si>
  <si>
    <t xml:space="preserve"> 2.13,1</t>
  </si>
  <si>
    <t xml:space="preserve"> 2.10,3</t>
  </si>
  <si>
    <t>11.51,4</t>
  </si>
  <si>
    <t xml:space="preserve">  23/4</t>
  </si>
  <si>
    <t xml:space="preserve">  22/3</t>
  </si>
  <si>
    <t xml:space="preserve">  14/2</t>
  </si>
  <si>
    <t>+ 0.56,3</t>
  </si>
  <si>
    <t xml:space="preserve"> 21/4</t>
  </si>
  <si>
    <t>Volver/Jōerand</t>
  </si>
  <si>
    <t xml:space="preserve"> 3.41,8</t>
  </si>
  <si>
    <t>11.55,0</t>
  </si>
  <si>
    <t xml:space="preserve">  21/3</t>
  </si>
  <si>
    <t>+ 0.59,9</t>
  </si>
  <si>
    <t xml:space="preserve"> 22/6</t>
  </si>
  <si>
    <t>Rohtmets/Ivask</t>
  </si>
  <si>
    <t xml:space="preserve"> 3.53,4</t>
  </si>
  <si>
    <t xml:space="preserve"> 3.33,8</t>
  </si>
  <si>
    <t xml:space="preserve"> 2.16,9</t>
  </si>
  <si>
    <t xml:space="preserve"> 2.10,9</t>
  </si>
  <si>
    <t xml:space="preserve">  39/9</t>
  </si>
  <si>
    <t xml:space="preserve">  13/6</t>
  </si>
  <si>
    <t xml:space="preserve">  28/8</t>
  </si>
  <si>
    <t xml:space="preserve"> 23/3</t>
  </si>
  <si>
    <t>Ojaperv/Talve</t>
  </si>
  <si>
    <t xml:space="preserve"> 3.50,9</t>
  </si>
  <si>
    <t xml:space="preserve"> 2.10,6</t>
  </si>
  <si>
    <t xml:space="preserve"> 2.12,6</t>
  </si>
  <si>
    <t>11.56,6</t>
  </si>
  <si>
    <t xml:space="preserve">  33/4</t>
  </si>
  <si>
    <t xml:space="preserve">  18/3</t>
  </si>
  <si>
    <t xml:space="preserve">  22/1</t>
  </si>
  <si>
    <t>+ 1.01,5</t>
  </si>
  <si>
    <t xml:space="preserve"> 24/1</t>
  </si>
  <si>
    <t>Vask/Tigas</t>
  </si>
  <si>
    <t xml:space="preserve"> 3.49,0</t>
  </si>
  <si>
    <t xml:space="preserve"> 3.43,0</t>
  </si>
  <si>
    <t xml:space="preserve"> 2.14,2</t>
  </si>
  <si>
    <t xml:space="preserve"> 2.16,7</t>
  </si>
  <si>
    <t>12.02,9</t>
  </si>
  <si>
    <t xml:space="preserve">  24/2</t>
  </si>
  <si>
    <t xml:space="preserve">  27/1</t>
  </si>
  <si>
    <t xml:space="preserve">  25/1</t>
  </si>
  <si>
    <t xml:space="preserve">  34/3</t>
  </si>
  <si>
    <t>+ 1.07,8</t>
  </si>
  <si>
    <t xml:space="preserve"> 25/4</t>
  </si>
  <si>
    <t>Kuusik/Sikk</t>
  </si>
  <si>
    <t xml:space="preserve"> 3.48,0</t>
  </si>
  <si>
    <t xml:space="preserve"> 3.44,4</t>
  </si>
  <si>
    <t xml:space="preserve"> 2.12,8</t>
  </si>
  <si>
    <t xml:space="preserve"> 2.18,5</t>
  </si>
  <si>
    <t>12.03,7</t>
  </si>
  <si>
    <t xml:space="preserve">  23/3</t>
  </si>
  <si>
    <t xml:space="preserve">  29/4</t>
  </si>
  <si>
    <t xml:space="preserve">  38/5</t>
  </si>
  <si>
    <t>+ 1.08,6</t>
  </si>
  <si>
    <t xml:space="preserve"> 26/8</t>
  </si>
  <si>
    <t>Sidorenko/Larens</t>
  </si>
  <si>
    <t xml:space="preserve"> 3.51,2</t>
  </si>
  <si>
    <t xml:space="preserve"> 3.42,8</t>
  </si>
  <si>
    <t xml:space="preserve"> 2.21,8</t>
  </si>
  <si>
    <t>12.07,4</t>
  </si>
  <si>
    <t xml:space="preserve">  34/10</t>
  </si>
  <si>
    <t xml:space="preserve">  26/8</t>
  </si>
  <si>
    <t xml:space="preserve">  37/10</t>
  </si>
  <si>
    <t>+ 1.12,3</t>
  </si>
  <si>
    <t xml:space="preserve"> 27/2</t>
  </si>
  <si>
    <t>Tölp/Sepp</t>
  </si>
  <si>
    <t xml:space="preserve"> 3.49,3</t>
  </si>
  <si>
    <t xml:space="preserve"> 3.46,6</t>
  </si>
  <si>
    <t xml:space="preserve"> 2.19,0</t>
  </si>
  <si>
    <t>12.08,5</t>
  </si>
  <si>
    <t xml:space="preserve">  26/3</t>
  </si>
  <si>
    <t xml:space="preserve">  38/3</t>
  </si>
  <si>
    <t xml:space="preserve">  30/2</t>
  </si>
  <si>
    <t xml:space="preserve">  25/2</t>
  </si>
  <si>
    <t>+ 1.13,4</t>
  </si>
  <si>
    <t xml:space="preserve"> 28/2</t>
  </si>
  <si>
    <t>Jürimäe/Rohtmets</t>
  </si>
  <si>
    <t xml:space="preserve"> 3.50,5</t>
  </si>
  <si>
    <t xml:space="preserve"> 3.45,1</t>
  </si>
  <si>
    <t xml:space="preserve"> 2.18,7</t>
  </si>
  <si>
    <t xml:space="preserve"> 2.14,7</t>
  </si>
  <si>
    <t>12.09,0</t>
  </si>
  <si>
    <t xml:space="preserve">  30/4</t>
  </si>
  <si>
    <t xml:space="preserve">  32/3</t>
  </si>
  <si>
    <t xml:space="preserve">  29/2</t>
  </si>
  <si>
    <t>+ 1.13,9</t>
  </si>
  <si>
    <t xml:space="preserve"> 29/3</t>
  </si>
  <si>
    <t>Vanaselja/Hōbemägi</t>
  </si>
  <si>
    <t xml:space="preserve"> 3.45,4</t>
  </si>
  <si>
    <t xml:space="preserve"> 2.21,9</t>
  </si>
  <si>
    <t xml:space="preserve"> 2.19,1</t>
  </si>
  <si>
    <t>12.11,5</t>
  </si>
  <si>
    <t xml:space="preserve">  44/5</t>
  </si>
  <si>
    <t>+ 1.16,4</t>
  </si>
  <si>
    <t xml:space="preserve"> 30/9</t>
  </si>
  <si>
    <t>Semenov/Kolomiets</t>
  </si>
  <si>
    <t xml:space="preserve"> 3.44,3</t>
  </si>
  <si>
    <t xml:space="preserve"> 2.21,0</t>
  </si>
  <si>
    <t xml:space="preserve"> 2.15,7</t>
  </si>
  <si>
    <t xml:space="preserve">  30/9</t>
  </si>
  <si>
    <t xml:space="preserve">  28/9</t>
  </si>
  <si>
    <t xml:space="preserve">  35/9</t>
  </si>
  <si>
    <t xml:space="preserve">  33/10</t>
  </si>
  <si>
    <t xml:space="preserve"> 31/3</t>
  </si>
  <si>
    <t>Subi/Subi</t>
  </si>
  <si>
    <t xml:space="preserve"> 3.49,1</t>
  </si>
  <si>
    <t xml:space="preserve"> 3.45,9</t>
  </si>
  <si>
    <t xml:space="preserve"> 2.20,9</t>
  </si>
  <si>
    <t xml:space="preserve"> 2.17,4</t>
  </si>
  <si>
    <t>12.13,3</t>
  </si>
  <si>
    <t xml:space="preserve">  36/2</t>
  </si>
  <si>
    <t xml:space="preserve">  35/3</t>
  </si>
  <si>
    <t>+ 1.18,2</t>
  </si>
  <si>
    <t xml:space="preserve"> 32/7</t>
  </si>
  <si>
    <t>Raiend/Hussar</t>
  </si>
  <si>
    <t xml:space="preserve"> 3.55,6</t>
  </si>
  <si>
    <t xml:space="preserve"> 3.48,8</t>
  </si>
  <si>
    <t xml:space="preserve"> 2.16,1</t>
  </si>
  <si>
    <t xml:space="preserve"> 2.12,9</t>
  </si>
  <si>
    <t>12.13,4</t>
  </si>
  <si>
    <t xml:space="preserve">  42/10</t>
  </si>
  <si>
    <t xml:space="preserve">  43/10</t>
  </si>
  <si>
    <t xml:space="preserve">  27/7</t>
  </si>
  <si>
    <t xml:space="preserve">  24/7</t>
  </si>
  <si>
    <t>+ 1.18,3</t>
  </si>
  <si>
    <t xml:space="preserve"> 33/5</t>
  </si>
  <si>
    <t>Kruuda/Järveoja</t>
  </si>
  <si>
    <t xml:space="preserve"> 3.54,2</t>
  </si>
  <si>
    <t xml:space="preserve"> 3.50,2</t>
  </si>
  <si>
    <t xml:space="preserve"> 2.20,0</t>
  </si>
  <si>
    <t>12.18,6</t>
  </si>
  <si>
    <t xml:space="preserve">  41/7</t>
  </si>
  <si>
    <t xml:space="preserve">  46/7</t>
  </si>
  <si>
    <t xml:space="preserve">  31/5</t>
  </si>
  <si>
    <t xml:space="preserve">  27/6</t>
  </si>
  <si>
    <t>+ 1.23,5</t>
  </si>
  <si>
    <t xml:space="preserve"> 34/4</t>
  </si>
  <si>
    <t>Nikonchuk/Nikonchuk</t>
  </si>
  <si>
    <t xml:space="preserve"> 3.49,9</t>
  </si>
  <si>
    <t xml:space="preserve"> 2.22,1</t>
  </si>
  <si>
    <t xml:space="preserve"> 2.19,3</t>
  </si>
  <si>
    <t>12.20,1</t>
  </si>
  <si>
    <t xml:space="preserve">  29/3</t>
  </si>
  <si>
    <t xml:space="preserve">  43/7</t>
  </si>
  <si>
    <t xml:space="preserve">  39/4</t>
  </si>
  <si>
    <t xml:space="preserve">  45/6</t>
  </si>
  <si>
    <t>+ 1.25,0</t>
  </si>
  <si>
    <t xml:space="preserve"> 35/5</t>
  </si>
  <si>
    <t>Aru/Kullamäe</t>
  </si>
  <si>
    <t xml:space="preserve"> 3.52,5</t>
  </si>
  <si>
    <t xml:space="preserve"> 3.45,7</t>
  </si>
  <si>
    <t xml:space="preserve"> 2.21,1</t>
  </si>
  <si>
    <t>12.21,4</t>
  </si>
  <si>
    <t xml:space="preserve">  37/5</t>
  </si>
  <si>
    <t xml:space="preserve">  34/5</t>
  </si>
  <si>
    <t xml:space="preserve">  47/7</t>
  </si>
  <si>
    <t>+ 1.26,3</t>
  </si>
  <si>
    <t xml:space="preserve"> 36/10</t>
  </si>
  <si>
    <t>Levyatov/Uger</t>
  </si>
  <si>
    <t xml:space="preserve"> 3.55,7</t>
  </si>
  <si>
    <t xml:space="preserve"> 3.47,4</t>
  </si>
  <si>
    <t xml:space="preserve"> 2.20,8</t>
  </si>
  <si>
    <t xml:space="preserve"> 2.17,7</t>
  </si>
  <si>
    <t>12.21,6</t>
  </si>
  <si>
    <t xml:space="preserve">  44/11</t>
  </si>
  <si>
    <t xml:space="preserve">  40/12</t>
  </si>
  <si>
    <t xml:space="preserve">  32/8</t>
  </si>
  <si>
    <t xml:space="preserve">  37/11</t>
  </si>
  <si>
    <t>+ 1.26,5</t>
  </si>
  <si>
    <t xml:space="preserve"> 37/6</t>
  </si>
  <si>
    <t>Sultanjants/Oja</t>
  </si>
  <si>
    <t xml:space="preserve"> 3.45,8</t>
  </si>
  <si>
    <t xml:space="preserve"> 2.25,7</t>
  </si>
  <si>
    <t>12.22,5</t>
  </si>
  <si>
    <t xml:space="preserve">  37/6</t>
  </si>
  <si>
    <t xml:space="preserve">  35/5</t>
  </si>
  <si>
    <t xml:space="preserve">  48/8</t>
  </si>
  <si>
    <t xml:space="preserve">  38/7</t>
  </si>
  <si>
    <t>+ 1.27,4</t>
  </si>
  <si>
    <t xml:space="preserve"> 38/11</t>
  </si>
  <si>
    <t>Rähn/Reinsalu</t>
  </si>
  <si>
    <t xml:space="preserve"> 3.59,1</t>
  </si>
  <si>
    <t xml:space="preserve"> 3.46,4</t>
  </si>
  <si>
    <t xml:space="preserve"> 2.14,9</t>
  </si>
  <si>
    <t xml:space="preserve">  46/12</t>
  </si>
  <si>
    <t xml:space="preserve">  39/11</t>
  </si>
  <si>
    <t xml:space="preserve">  31/9</t>
  </si>
  <si>
    <t xml:space="preserve"> 39/5</t>
  </si>
  <si>
    <t>Uustulnd/Kuusk</t>
  </si>
  <si>
    <t xml:space="preserve"> 4.01,9</t>
  </si>
  <si>
    <t xml:space="preserve"> 2.13,0</t>
  </si>
  <si>
    <t xml:space="preserve"> 2.15,3</t>
  </si>
  <si>
    <t>12.25,9</t>
  </si>
  <si>
    <t xml:space="preserve">  49/6</t>
  </si>
  <si>
    <t xml:space="preserve">  50/5</t>
  </si>
  <si>
    <t xml:space="preserve">  21/5</t>
  </si>
  <si>
    <t xml:space="preserve">  32/4</t>
  </si>
  <si>
    <t>+ 1.30,8</t>
  </si>
  <si>
    <t xml:space="preserve"> 40/12</t>
  </si>
  <si>
    <t>Uger/Kornilov</t>
  </si>
  <si>
    <t xml:space="preserve"> 3.44,6</t>
  </si>
  <si>
    <t xml:space="preserve"> 2.37,5</t>
  </si>
  <si>
    <t xml:space="preserve"> 2.26,0</t>
  </si>
  <si>
    <t>12.33,9</t>
  </si>
  <si>
    <t xml:space="preserve">  22/8</t>
  </si>
  <si>
    <t xml:space="preserve">  30/10</t>
  </si>
  <si>
    <t xml:space="preserve">  60/12</t>
  </si>
  <si>
    <t xml:space="preserve">  58/12</t>
  </si>
  <si>
    <t>+ 1.38,8</t>
  </si>
  <si>
    <t xml:space="preserve"> 41/6</t>
  </si>
  <si>
    <t>Tarrend/Kaunis</t>
  </si>
  <si>
    <t xml:space="preserve"> 4.00,1</t>
  </si>
  <si>
    <t xml:space="preserve"> 2.22,0</t>
  </si>
  <si>
    <t>12.38,6</t>
  </si>
  <si>
    <t xml:space="preserve">  53/6</t>
  </si>
  <si>
    <t xml:space="preserve">  32/6</t>
  </si>
  <si>
    <t xml:space="preserve">  48/6</t>
  </si>
  <si>
    <t>+ 1.43,5</t>
  </si>
  <si>
    <t xml:space="preserve"> 42/8</t>
  </si>
  <si>
    <t>Kuznetsov/Kapustin</t>
  </si>
  <si>
    <t xml:space="preserve"> 3.52,3</t>
  </si>
  <si>
    <t xml:space="preserve"> 3.50,0</t>
  </si>
  <si>
    <t xml:space="preserve"> 2.34,0</t>
  </si>
  <si>
    <t xml:space="preserve"> 2.22,8</t>
  </si>
  <si>
    <t>12.39,1</t>
  </si>
  <si>
    <t xml:space="preserve">  36/8</t>
  </si>
  <si>
    <t xml:space="preserve">  45/11</t>
  </si>
  <si>
    <t xml:space="preserve">  56/9</t>
  </si>
  <si>
    <t xml:space="preserve">  49/9</t>
  </si>
  <si>
    <t>+ 1.44,0</t>
  </si>
  <si>
    <t xml:space="preserve"> 43/6</t>
  </si>
  <si>
    <t>Nuuter/Kikerpill</t>
  </si>
  <si>
    <t xml:space="preserve"> 4.05,4</t>
  </si>
  <si>
    <t xml:space="preserve"> 3.53,2</t>
  </si>
  <si>
    <t xml:space="preserve"> 2.24,9</t>
  </si>
  <si>
    <t>12.42,5</t>
  </si>
  <si>
    <t xml:space="preserve">  52/8</t>
  </si>
  <si>
    <t xml:space="preserve">  47/8</t>
  </si>
  <si>
    <t xml:space="preserve">  47/6</t>
  </si>
  <si>
    <t xml:space="preserve">  43/4</t>
  </si>
  <si>
    <t>+ 1.47,4</t>
  </si>
  <si>
    <t xml:space="preserve"> 44/7</t>
  </si>
  <si>
    <t>Balodis/Akmentina</t>
  </si>
  <si>
    <t xml:space="preserve"> 4.05,7</t>
  </si>
  <si>
    <t xml:space="preserve"> 4.04,1</t>
  </si>
  <si>
    <t xml:space="preserve"> 2.22,2</t>
  </si>
  <si>
    <t xml:space="preserve"> 2.18,9</t>
  </si>
  <si>
    <t>12.50,9</t>
  </si>
  <si>
    <t xml:space="preserve">  53/10</t>
  </si>
  <si>
    <t xml:space="preserve">  55/9</t>
  </si>
  <si>
    <t xml:space="preserve">  42/7</t>
  </si>
  <si>
    <t xml:space="preserve">  42/8</t>
  </si>
  <si>
    <t>+ 1.55,8</t>
  </si>
  <si>
    <t xml:space="preserve"> 45/8</t>
  </si>
  <si>
    <t>Lielkajis/Pirktins</t>
  </si>
  <si>
    <t xml:space="preserve"> 3.50,7</t>
  </si>
  <si>
    <t xml:space="preserve"> 2.21,7</t>
  </si>
  <si>
    <t xml:space="preserve"> 2.48,7</t>
  </si>
  <si>
    <t>12.54,3</t>
  </si>
  <si>
    <t xml:space="preserve">  32/5</t>
  </si>
  <si>
    <t xml:space="preserve">  36/6</t>
  </si>
  <si>
    <t xml:space="preserve">  75/11</t>
  </si>
  <si>
    <t>+ 1.59,2</t>
  </si>
  <si>
    <t xml:space="preserve"> 46/4</t>
  </si>
  <si>
    <t>Koosa/Jürgenson</t>
  </si>
  <si>
    <t xml:space="preserve"> 4.07,9</t>
  </si>
  <si>
    <t xml:space="preserve"> 4.03,5</t>
  </si>
  <si>
    <t xml:space="preserve"> 2.23,6</t>
  </si>
  <si>
    <t xml:space="preserve"> 2.24,4</t>
  </si>
  <si>
    <t>12.59,4</t>
  </si>
  <si>
    <t xml:space="preserve">  55/5</t>
  </si>
  <si>
    <t xml:space="preserve">  54/5</t>
  </si>
  <si>
    <t xml:space="preserve">  53/5</t>
  </si>
  <si>
    <t>+ 2.04,3</t>
  </si>
  <si>
    <t xml:space="preserve"> 47/9</t>
  </si>
  <si>
    <t>Sesks/Kulss</t>
  </si>
  <si>
    <t xml:space="preserve"> 4.00,2</t>
  </si>
  <si>
    <t xml:space="preserve"> 2.48,9</t>
  </si>
  <si>
    <t xml:space="preserve"> 2.11,9</t>
  </si>
  <si>
    <t>13.05,1</t>
  </si>
  <si>
    <t xml:space="preserve">  72/11</t>
  </si>
  <si>
    <t>+ 2.10,0</t>
  </si>
  <si>
    <t xml:space="preserve"> 48/1</t>
  </si>
  <si>
    <t>Meus/Vana</t>
  </si>
  <si>
    <t xml:space="preserve"> 4.25,4</t>
  </si>
  <si>
    <t xml:space="preserve"> 4.11,0</t>
  </si>
  <si>
    <t xml:space="preserve"> 2.24,1</t>
  </si>
  <si>
    <t>13.19,2</t>
  </si>
  <si>
    <t xml:space="preserve">  63/3</t>
  </si>
  <si>
    <t xml:space="preserve">  60/2</t>
  </si>
  <si>
    <t xml:space="preserve">  45/1</t>
  </si>
  <si>
    <t xml:space="preserve">  40/2</t>
  </si>
  <si>
    <t>+ 2.24,1</t>
  </si>
  <si>
    <t xml:space="preserve"> 49/7</t>
  </si>
  <si>
    <t>Kaur/Simm</t>
  </si>
  <si>
    <t xml:space="preserve"> 4.20,5</t>
  </si>
  <si>
    <t xml:space="preserve"> 4.07,2</t>
  </si>
  <si>
    <t xml:space="preserve"> 2.29,4</t>
  </si>
  <si>
    <t xml:space="preserve"> 2.25,8</t>
  </si>
  <si>
    <t>13.22,9</t>
  </si>
  <si>
    <t xml:space="preserve">  60/10</t>
  </si>
  <si>
    <t xml:space="preserve">  57/10</t>
  </si>
  <si>
    <t xml:space="preserve">  53/7</t>
  </si>
  <si>
    <t xml:space="preserve">  57/8</t>
  </si>
  <si>
    <t>+ 2.27,8</t>
  </si>
  <si>
    <t xml:space="preserve"> 50/13</t>
  </si>
  <si>
    <t>Vilde/Chumak</t>
  </si>
  <si>
    <t xml:space="preserve"> 4.07,1</t>
  </si>
  <si>
    <t xml:space="preserve"> 3.57,4</t>
  </si>
  <si>
    <t xml:space="preserve"> 2.43,6</t>
  </si>
  <si>
    <t xml:space="preserve"> 2.35,4</t>
  </si>
  <si>
    <t>13.23,5</t>
  </si>
  <si>
    <t xml:space="preserve">  54/13</t>
  </si>
  <si>
    <t xml:space="preserve">  52/13</t>
  </si>
  <si>
    <t xml:space="preserve">  68/13</t>
  </si>
  <si>
    <t xml:space="preserve">  64/13</t>
  </si>
  <si>
    <t>+ 2.28,4</t>
  </si>
  <si>
    <t xml:space="preserve"> 51/5</t>
  </si>
  <si>
    <t>Vatter/Peebo</t>
  </si>
  <si>
    <t xml:space="preserve"> 4.23,5</t>
  </si>
  <si>
    <t xml:space="preserve"> 4.15,5</t>
  </si>
  <si>
    <t xml:space="preserve"> 2.24,6</t>
  </si>
  <si>
    <t>13.24,4</t>
  </si>
  <si>
    <t xml:space="preserve">  62/6</t>
  </si>
  <si>
    <t xml:space="preserve">  46/6</t>
  </si>
  <si>
    <t xml:space="preserve">  46/4</t>
  </si>
  <si>
    <t>+ 2.29,3</t>
  </si>
  <si>
    <t xml:space="preserve"> 52/2</t>
  </si>
  <si>
    <t>Kähr/Pantalon</t>
  </si>
  <si>
    <t xml:space="preserve"> 4.12,6</t>
  </si>
  <si>
    <t xml:space="preserve"> 4.09,4</t>
  </si>
  <si>
    <t xml:space="preserve"> 2.44,2</t>
  </si>
  <si>
    <t>13.29,0</t>
  </si>
  <si>
    <t xml:space="preserve">  57/2</t>
  </si>
  <si>
    <t xml:space="preserve">  58/1</t>
  </si>
  <si>
    <t xml:space="preserve">  70/6</t>
  </si>
  <si>
    <t xml:space="preserve">  49/3</t>
  </si>
  <si>
    <t>+ 2.33,9</t>
  </si>
  <si>
    <t xml:space="preserve"> 53/3</t>
  </si>
  <si>
    <t>Tänak/Õunpuu</t>
  </si>
  <si>
    <t xml:space="preserve"> 4.04,3</t>
  </si>
  <si>
    <t xml:space="preserve"> 4.39,3</t>
  </si>
  <si>
    <t xml:space="preserve"> 2.28,9</t>
  </si>
  <si>
    <t xml:space="preserve"> 2.17,6</t>
  </si>
  <si>
    <t xml:space="preserve"> 0.20</t>
  </si>
  <si>
    <t>13.50,1</t>
  </si>
  <si>
    <t xml:space="preserve">  51/1</t>
  </si>
  <si>
    <t xml:space="preserve">  69/5</t>
  </si>
  <si>
    <t xml:space="preserve">  50/2</t>
  </si>
  <si>
    <t xml:space="preserve">  36/1</t>
  </si>
  <si>
    <t>+ 2.55,0</t>
  </si>
  <si>
    <t xml:space="preserve"> 54/6</t>
  </si>
  <si>
    <t>Tatrik/ōlli</t>
  </si>
  <si>
    <t xml:space="preserve"> 4.37,1</t>
  </si>
  <si>
    <t xml:space="preserve"> 4.30,7</t>
  </si>
  <si>
    <t xml:space="preserve"> 2.29,1</t>
  </si>
  <si>
    <t xml:space="preserve"> 2.24,5</t>
  </si>
  <si>
    <t>14.01,4</t>
  </si>
  <si>
    <t xml:space="preserve">  66/7</t>
  </si>
  <si>
    <t xml:space="preserve">  65/8</t>
  </si>
  <si>
    <t xml:space="preserve">  52/7</t>
  </si>
  <si>
    <t xml:space="preserve">  54/6</t>
  </si>
  <si>
    <t>+ 3.06,3</t>
  </si>
  <si>
    <t xml:space="preserve"> 55/8</t>
  </si>
  <si>
    <t>Ringenberg/Heina</t>
  </si>
  <si>
    <t xml:space="preserve"> 4.18,9</t>
  </si>
  <si>
    <t xml:space="preserve"> 3.54,0</t>
  </si>
  <si>
    <t>14.04,2</t>
  </si>
  <si>
    <t xml:space="preserve">  58/9</t>
  </si>
  <si>
    <t xml:space="preserve">  79/10</t>
  </si>
  <si>
    <t>+ 3.09,1</t>
  </si>
  <si>
    <t xml:space="preserve"> 56/4</t>
  </si>
  <si>
    <t>Franke/Lichtfeldt</t>
  </si>
  <si>
    <t xml:space="preserve"> 4.43,3</t>
  </si>
  <si>
    <t xml:space="preserve"> 4.38,2</t>
  </si>
  <si>
    <t xml:space="preserve"> 2.29,0</t>
  </si>
  <si>
    <t>14.13,3</t>
  </si>
  <si>
    <t xml:space="preserve">  68/7</t>
  </si>
  <si>
    <t xml:space="preserve">  67/4</t>
  </si>
  <si>
    <t xml:space="preserve">  51/3</t>
  </si>
  <si>
    <t>+ 3.18,2</t>
  </si>
  <si>
    <t xml:space="preserve"> 57/7</t>
  </si>
  <si>
    <t>Madissoo/Pender</t>
  </si>
  <si>
    <t xml:space="preserve"> 4.56,3</t>
  </si>
  <si>
    <t xml:space="preserve"> 4.32,7</t>
  </si>
  <si>
    <t xml:space="preserve"> 2.33,9</t>
  </si>
  <si>
    <t xml:space="preserve"> 2.24,7</t>
  </si>
  <si>
    <t>14.27,6</t>
  </si>
  <si>
    <t xml:space="preserve">  75/10</t>
  </si>
  <si>
    <t xml:space="preserve">  66/9</t>
  </si>
  <si>
    <t xml:space="preserve">  55/8</t>
  </si>
  <si>
    <t xml:space="preserve">  55/7</t>
  </si>
  <si>
    <t>+ 3.32,5</t>
  </si>
  <si>
    <t xml:space="preserve"> 58/8</t>
  </si>
  <si>
    <t>Randmer/Simmo</t>
  </si>
  <si>
    <t xml:space="preserve"> 4.50,4</t>
  </si>
  <si>
    <t xml:space="preserve"> 2.34,4</t>
  </si>
  <si>
    <t xml:space="preserve"> 2.27,9</t>
  </si>
  <si>
    <t>14.30,9</t>
  </si>
  <si>
    <t xml:space="preserve">  72/9</t>
  </si>
  <si>
    <t xml:space="preserve">  67/10</t>
  </si>
  <si>
    <t xml:space="preserve">  57/9</t>
  </si>
  <si>
    <t xml:space="preserve">  60/8</t>
  </si>
  <si>
    <t>+ 3.35,8</t>
  </si>
  <si>
    <t xml:space="preserve"> 59/9</t>
  </si>
  <si>
    <t>Tikkerbär/Preide</t>
  </si>
  <si>
    <t xml:space="preserve"> 3.51,8</t>
  </si>
  <si>
    <t xml:space="preserve"> 3.42,4</t>
  </si>
  <si>
    <t xml:space="preserve"> 2.41,9</t>
  </si>
  <si>
    <t xml:space="preserve"> 2.18,8</t>
  </si>
  <si>
    <t xml:space="preserve"> 2.00</t>
  </si>
  <si>
    <t>14.34,9</t>
  </si>
  <si>
    <t xml:space="preserve">  35/7</t>
  </si>
  <si>
    <t xml:space="preserve">  41/8</t>
  </si>
  <si>
    <t>+ 3.39,8</t>
  </si>
  <si>
    <t xml:space="preserve"> 60/5</t>
  </si>
  <si>
    <t>Sillaste/Liimann</t>
  </si>
  <si>
    <t xml:space="preserve"> 4.34,0</t>
  </si>
  <si>
    <t xml:space="preserve"> 4.53,0</t>
  </si>
  <si>
    <t xml:space="preserve"> 2.41,1</t>
  </si>
  <si>
    <t xml:space="preserve"> 2.28,1</t>
  </si>
  <si>
    <t>14.36,2</t>
  </si>
  <si>
    <t xml:space="preserve">  65/5</t>
  </si>
  <si>
    <t xml:space="preserve">  73/6</t>
  </si>
  <si>
    <t xml:space="preserve">  64/4</t>
  </si>
  <si>
    <t xml:space="preserve">  61/5</t>
  </si>
  <si>
    <t>+ 3.41,1</t>
  </si>
  <si>
    <t xml:space="preserve"> 61/10</t>
  </si>
  <si>
    <t>Butler/Wood</t>
  </si>
  <si>
    <t xml:space="preserve"> 5.07,7</t>
  </si>
  <si>
    <t xml:space="preserve"> 4.52,3</t>
  </si>
  <si>
    <t xml:space="preserve"> 2.34,5</t>
  </si>
  <si>
    <t xml:space="preserve"> 2.22,9</t>
  </si>
  <si>
    <t>14.57,4</t>
  </si>
  <si>
    <t xml:space="preserve">  79/13</t>
  </si>
  <si>
    <t xml:space="preserve">  71/13</t>
  </si>
  <si>
    <t xml:space="preserve">  58/10</t>
  </si>
  <si>
    <t xml:space="preserve">  52/9</t>
  </si>
  <si>
    <t>+ 4.02,3</t>
  </si>
  <si>
    <t xml:space="preserve"> 62/1</t>
  </si>
  <si>
    <t>Niinemets/Prems</t>
  </si>
  <si>
    <t xml:space="preserve"> 4.49,3</t>
  </si>
  <si>
    <t xml:space="preserve"> 4.52,5</t>
  </si>
  <si>
    <t xml:space="preserve"> 2.46,8</t>
  </si>
  <si>
    <t>15.09,7</t>
  </si>
  <si>
    <t xml:space="preserve">  70/1</t>
  </si>
  <si>
    <t xml:space="preserve">  72/1</t>
  </si>
  <si>
    <t xml:space="preserve">  73/9</t>
  </si>
  <si>
    <t>+ 4.14,6</t>
  </si>
  <si>
    <t xml:space="preserve"> 63/2</t>
  </si>
  <si>
    <t>Tuberik/Taevas</t>
  </si>
  <si>
    <t xml:space="preserve"> 4.50,7</t>
  </si>
  <si>
    <t xml:space="preserve"> 5.19,2</t>
  </si>
  <si>
    <t xml:space="preserve"> 2.34,7</t>
  </si>
  <si>
    <t xml:space="preserve"> 2.32,4</t>
  </si>
  <si>
    <t>15.17,0</t>
  </si>
  <si>
    <t xml:space="preserve">  73/3</t>
  </si>
  <si>
    <t xml:space="preserve">  79/7</t>
  </si>
  <si>
    <t xml:space="preserve">  59/1</t>
  </si>
  <si>
    <t xml:space="preserve">  63/1</t>
  </si>
  <si>
    <t>+ 4.21,9</t>
  </si>
  <si>
    <t xml:space="preserve"> 64/3</t>
  </si>
  <si>
    <t>Hirsnik/Oru</t>
  </si>
  <si>
    <t xml:space="preserve"> 4.49,4</t>
  </si>
  <si>
    <t xml:space="preserve"> 5.03,7</t>
  </si>
  <si>
    <t xml:space="preserve"> 2.49,0</t>
  </si>
  <si>
    <t xml:space="preserve"> 2.35,7</t>
  </si>
  <si>
    <t>15.17,8</t>
  </si>
  <si>
    <t xml:space="preserve">  71/2</t>
  </si>
  <si>
    <t xml:space="preserve">  76/4</t>
  </si>
  <si>
    <t xml:space="preserve">  73/7</t>
  </si>
  <si>
    <t xml:space="preserve">  65/2</t>
  </si>
  <si>
    <t>+ 4.22,7</t>
  </si>
  <si>
    <t xml:space="preserve"> 65/4</t>
  </si>
  <si>
    <t>Vilu/Vaasa</t>
  </si>
  <si>
    <t xml:space="preserve"> 4.53,3</t>
  </si>
  <si>
    <t xml:space="preserve"> 5.05,1</t>
  </si>
  <si>
    <t xml:space="preserve"> 2.38,9</t>
  </si>
  <si>
    <t xml:space="preserve"> 2.45,0</t>
  </si>
  <si>
    <t>15.22,3</t>
  </si>
  <si>
    <t xml:space="preserve">  74/4</t>
  </si>
  <si>
    <t xml:space="preserve">  77/5</t>
  </si>
  <si>
    <t xml:space="preserve">  62/2</t>
  </si>
  <si>
    <t>+ 4.27,2</t>
  </si>
  <si>
    <t xml:space="preserve"> 66/5</t>
  </si>
  <si>
    <t>Lindmets/Helü</t>
  </si>
  <si>
    <t xml:space="preserve"> 4.58,9</t>
  </si>
  <si>
    <t xml:space="preserve"> 5.10,8</t>
  </si>
  <si>
    <t xml:space="preserve"> 2.40,9</t>
  </si>
  <si>
    <t xml:space="preserve"> 2.38,2</t>
  </si>
  <si>
    <t>15.28,8</t>
  </si>
  <si>
    <t xml:space="preserve">  77/6</t>
  </si>
  <si>
    <t xml:space="preserve">  78/6</t>
  </si>
  <si>
    <t xml:space="preserve">  66/3</t>
  </si>
  <si>
    <t>+ 4.33,7</t>
  </si>
  <si>
    <t xml:space="preserve"> 67/6</t>
  </si>
  <si>
    <t>Rasmussen/Kamp</t>
  </si>
  <si>
    <t xml:space="preserve"> 5.09,7</t>
  </si>
  <si>
    <t xml:space="preserve"> 5.03,0</t>
  </si>
  <si>
    <t xml:space="preserve"> 2.48,6</t>
  </si>
  <si>
    <t xml:space="preserve"> 2.40,1</t>
  </si>
  <si>
    <t>15.41,4</t>
  </si>
  <si>
    <t xml:space="preserve">  80/8</t>
  </si>
  <si>
    <t xml:space="preserve">  75/3</t>
  </si>
  <si>
    <t xml:space="preserve">  71/6</t>
  </si>
  <si>
    <t xml:space="preserve">  68/4</t>
  </si>
  <si>
    <t>+ 4.46,3</t>
  </si>
  <si>
    <t xml:space="preserve"> 68/7</t>
  </si>
  <si>
    <t>Repp/Ojaveer</t>
  </si>
  <si>
    <t xml:space="preserve"> 4.57,3</t>
  </si>
  <si>
    <t xml:space="preserve"> 5.00,3</t>
  </si>
  <si>
    <t xml:space="preserve"> 3.01,6</t>
  </si>
  <si>
    <t xml:space="preserve"> 2.46,3</t>
  </si>
  <si>
    <t>15.45,5</t>
  </si>
  <si>
    <t xml:space="preserve">  76/5</t>
  </si>
  <si>
    <t xml:space="preserve">  74/2</t>
  </si>
  <si>
    <t xml:space="preserve">  76/10</t>
  </si>
  <si>
    <t xml:space="preserve">  72/8</t>
  </si>
  <si>
    <t>+ 4.50,4</t>
  </si>
  <si>
    <t xml:space="preserve"> 69/8</t>
  </si>
  <si>
    <t>Helü/Alasoo</t>
  </si>
  <si>
    <t xml:space="preserve"> 5.07,6</t>
  </si>
  <si>
    <t xml:space="preserve"> 5.30,8</t>
  </si>
  <si>
    <t xml:space="preserve"> 2.43,7</t>
  </si>
  <si>
    <t xml:space="preserve"> 2.42,3</t>
  </si>
  <si>
    <t>16.04,4</t>
  </si>
  <si>
    <t xml:space="preserve">  78/7</t>
  </si>
  <si>
    <t xml:space="preserve">  81/9</t>
  </si>
  <si>
    <t>+ 5.09,3</t>
  </si>
  <si>
    <t xml:space="preserve"> 70/10</t>
  </si>
  <si>
    <t>Aigro/Kärtmann</t>
  </si>
  <si>
    <t xml:space="preserve"> 3.31,7</t>
  </si>
  <si>
    <t xml:space="preserve"> 2.05,4</t>
  </si>
  <si>
    <t xml:space="preserve"> 2.26,6</t>
  </si>
  <si>
    <t>16.44,1</t>
  </si>
  <si>
    <t xml:space="preserve">  12/5</t>
  </si>
  <si>
    <t xml:space="preserve">  59/10</t>
  </si>
  <si>
    <t xml:space="preserve"> 5.00</t>
  </si>
  <si>
    <t>+ 5.49,0</t>
  </si>
  <si>
    <t xml:space="preserve"> 71/9</t>
  </si>
  <si>
    <t>Saar/Keskküla</t>
  </si>
  <si>
    <t xml:space="preserve"> 4.46,4</t>
  </si>
  <si>
    <t xml:space="preserve"> 4.26,4</t>
  </si>
  <si>
    <t xml:space="preserve"> 2.23,3</t>
  </si>
  <si>
    <t xml:space="preserve"> 5.11,6</t>
  </si>
  <si>
    <t>16.47,7</t>
  </si>
  <si>
    <t xml:space="preserve">  69/8</t>
  </si>
  <si>
    <t xml:space="preserve">  64/7</t>
  </si>
  <si>
    <t xml:space="preserve">  77/10</t>
  </si>
  <si>
    <t>+ 5.52,6</t>
  </si>
  <si>
    <t>Superrally</t>
  </si>
  <si>
    <t xml:space="preserve"> 72/6</t>
  </si>
  <si>
    <t>Pihlas/Kiil</t>
  </si>
  <si>
    <t xml:space="preserve"> 4.37,2</t>
  </si>
  <si>
    <t xml:space="preserve"> 4.22,1</t>
  </si>
  <si>
    <t xml:space="preserve"> 2.41,4</t>
  </si>
  <si>
    <t xml:space="preserve"> 5.17,6</t>
  </si>
  <si>
    <t>16.58,3</t>
  </si>
  <si>
    <t xml:space="preserve">  67/6</t>
  </si>
  <si>
    <t xml:space="preserve">  66/5</t>
  </si>
  <si>
    <t xml:space="preserve">  80/6</t>
  </si>
  <si>
    <t>+ 6.03,2</t>
  </si>
  <si>
    <t xml:space="preserve"> 73/9</t>
  </si>
  <si>
    <t>Kristall/Nipernado</t>
  </si>
  <si>
    <t xml:space="preserve"> 5.40,0</t>
  </si>
  <si>
    <t xml:space="preserve"> 5.41,3</t>
  </si>
  <si>
    <t xml:space="preserve"> 2.52,4</t>
  </si>
  <si>
    <t xml:space="preserve"> 2.45,6</t>
  </si>
  <si>
    <t>16.59,3</t>
  </si>
  <si>
    <t xml:space="preserve">  83/11</t>
  </si>
  <si>
    <t xml:space="preserve">  82/10</t>
  </si>
  <si>
    <t xml:space="preserve">  75/9</t>
  </si>
  <si>
    <t xml:space="preserve">  71/7</t>
  </si>
  <si>
    <t>+ 6.04,2</t>
  </si>
  <si>
    <t xml:space="preserve"> 74/11</t>
  </si>
  <si>
    <t>Kudryavtsev/Zavershinskaya</t>
  </si>
  <si>
    <t xml:space="preserve"> 4.20,3</t>
  </si>
  <si>
    <t xml:space="preserve"> 4.12,0</t>
  </si>
  <si>
    <t xml:space="preserve"> 6.03,9</t>
  </si>
  <si>
    <t xml:space="preserve"> 2.25,2</t>
  </si>
  <si>
    <t>17.01,4</t>
  </si>
  <si>
    <t xml:space="preserve">  59/11</t>
  </si>
  <si>
    <t xml:space="preserve">  61/12</t>
  </si>
  <si>
    <t xml:space="preserve">  82/12</t>
  </si>
  <si>
    <t xml:space="preserve">  56/10</t>
  </si>
  <si>
    <t>+ 6.06,3</t>
  </si>
  <si>
    <t xml:space="preserve"> 75/10</t>
  </si>
  <si>
    <t>Bortnik/Vetesina</t>
  </si>
  <si>
    <t xml:space="preserve"> 5.31,7</t>
  </si>
  <si>
    <t xml:space="preserve"> 5.27,7</t>
  </si>
  <si>
    <t xml:space="preserve"> 3.10,1</t>
  </si>
  <si>
    <t xml:space="preserve"> 2.53,3</t>
  </si>
  <si>
    <t>17.02,8</t>
  </si>
  <si>
    <t xml:space="preserve">  78/11</t>
  </si>
  <si>
    <t xml:space="preserve">  76/11</t>
  </si>
  <si>
    <t>+ 6.07,7</t>
  </si>
  <si>
    <t xml:space="preserve"> 76/11</t>
  </si>
  <si>
    <t>Liukanen/Liukanen</t>
  </si>
  <si>
    <t xml:space="preserve"> 5.18,4</t>
  </si>
  <si>
    <t xml:space="preserve"> 6.15,5</t>
  </si>
  <si>
    <t xml:space="preserve"> 2.50,7</t>
  </si>
  <si>
    <t xml:space="preserve"> 2.47,6</t>
  </si>
  <si>
    <t>17.12,2</t>
  </si>
  <si>
    <t xml:space="preserve">  74/8</t>
  </si>
  <si>
    <t xml:space="preserve">  74/10</t>
  </si>
  <si>
    <t>+ 6.17,1</t>
  </si>
  <si>
    <t xml:space="preserve"> 77/9</t>
  </si>
  <si>
    <t>Soe/Pihlas</t>
  </si>
  <si>
    <t xml:space="preserve"> 3.47,3</t>
  </si>
  <si>
    <t xml:space="preserve"> 5.14,2</t>
  </si>
  <si>
    <t>18.14,8</t>
  </si>
  <si>
    <t xml:space="preserve">  39/6</t>
  </si>
  <si>
    <t xml:space="preserve">  80/11</t>
  </si>
  <si>
    <t>+ 7.19,7</t>
  </si>
  <si>
    <t xml:space="preserve"> 78/10</t>
  </si>
  <si>
    <t>Kasari/Kuusmaa</t>
  </si>
  <si>
    <t xml:space="preserve"> 3.55,8</t>
  </si>
  <si>
    <t xml:space="preserve"> 5.15,9</t>
  </si>
  <si>
    <t>18.18,9</t>
  </si>
  <si>
    <t xml:space="preserve">  42/4</t>
  </si>
  <si>
    <t xml:space="preserve">  51/4</t>
  </si>
  <si>
    <t xml:space="preserve">  81/11</t>
  </si>
  <si>
    <t>+ 7.23,8</t>
  </si>
  <si>
    <t xml:space="preserve"> 79/11</t>
  </si>
  <si>
    <t>Vask/Vask</t>
  </si>
  <si>
    <t>15.04,4</t>
  </si>
  <si>
    <t xml:space="preserve"> 6.24,8</t>
  </si>
  <si>
    <t xml:space="preserve"> 3.08,6</t>
  </si>
  <si>
    <t xml:space="preserve"> 2.39,5</t>
  </si>
  <si>
    <t xml:space="preserve"> 3.20</t>
  </si>
  <si>
    <t>30.37,3</t>
  </si>
  <si>
    <t xml:space="preserve">  84/11</t>
  </si>
  <si>
    <t xml:space="preserve">  67/9</t>
  </si>
  <si>
    <t>+19.42,2</t>
  </si>
  <si>
    <t xml:space="preserve"> 80/10</t>
  </si>
  <si>
    <t>Ilves/Tamm</t>
  </si>
  <si>
    <t>22.08,1</t>
  </si>
  <si>
    <t xml:space="preserve"> 4.41,4</t>
  </si>
  <si>
    <t xml:space="preserve"> 2.37,6</t>
  </si>
  <si>
    <t xml:space="preserve"> 2.30,8</t>
  </si>
  <si>
    <t xml:space="preserve"> 2.50</t>
  </si>
  <si>
    <t>34.47,9</t>
  </si>
  <si>
    <t xml:space="preserve">  85/11</t>
  </si>
  <si>
    <t xml:space="preserve">  70/11</t>
  </si>
  <si>
    <t xml:space="preserve">  61/9</t>
  </si>
  <si>
    <t xml:space="preserve">  62/9</t>
  </si>
  <si>
    <t>+23.52,8</t>
  </si>
  <si>
    <t>Valeisa/Reisas</t>
  </si>
  <si>
    <t xml:space="preserve"> 3.53,7</t>
  </si>
  <si>
    <t xml:space="preserve"> 3.45,0</t>
  </si>
  <si>
    <t xml:space="preserve"> 2.29,9</t>
  </si>
  <si>
    <t>WHEEL</t>
  </si>
  <si>
    <t xml:space="preserve">  40/6</t>
  </si>
  <si>
    <t xml:space="preserve">  31/2</t>
  </si>
  <si>
    <t xml:space="preserve">  54/8</t>
  </si>
  <si>
    <t>Madik/Tauk</t>
  </si>
  <si>
    <t xml:space="preserve"> 4.02,0</t>
  </si>
  <si>
    <t xml:space="preserve"> 3.48,6</t>
  </si>
  <si>
    <t xml:space="preserve"> 2.28,4</t>
  </si>
  <si>
    <t>RADIATOR</t>
  </si>
  <si>
    <t xml:space="preserve">  50/9</t>
  </si>
  <si>
    <t xml:space="preserve">  42/6</t>
  </si>
  <si>
    <t>Samm/Press</t>
  </si>
  <si>
    <t xml:space="preserve"> 4.12,3</t>
  </si>
  <si>
    <t>ENGINE</t>
  </si>
  <si>
    <t xml:space="preserve">  56/11</t>
  </si>
  <si>
    <t xml:space="preserve">  40/9</t>
  </si>
  <si>
    <t>Linnamäe/Tampuu</t>
  </si>
  <si>
    <t xml:space="preserve"> 4.21,1</t>
  </si>
  <si>
    <t xml:space="preserve"> 4.10,8</t>
  </si>
  <si>
    <t>OFF</t>
  </si>
  <si>
    <t>Vaher/Tuur</t>
  </si>
  <si>
    <t xml:space="preserve"> 4.33,4</t>
  </si>
  <si>
    <t>Results</t>
  </si>
  <si>
    <t xml:space="preserve">    Special stages</t>
  </si>
  <si>
    <t>5</t>
  </si>
  <si>
    <t>6</t>
  </si>
  <si>
    <t>7</t>
  </si>
  <si>
    <t>8</t>
  </si>
  <si>
    <t>9</t>
  </si>
  <si>
    <t xml:space="preserve"> 5.32,3</t>
  </si>
  <si>
    <t>11.59,0</t>
  </si>
  <si>
    <t xml:space="preserve"> 5.34,9</t>
  </si>
  <si>
    <t>12.05,7</t>
  </si>
  <si>
    <t xml:space="preserve"> 8.23,4</t>
  </si>
  <si>
    <t xml:space="preserve"> 8.23,0</t>
  </si>
  <si>
    <t xml:space="preserve"> 1:02.59,1</t>
  </si>
  <si>
    <t xml:space="preserve"> 5.39,0</t>
  </si>
  <si>
    <t>12.09,5</t>
  </si>
  <si>
    <t xml:space="preserve"> 5.41,7</t>
  </si>
  <si>
    <t>12.09,4</t>
  </si>
  <si>
    <t xml:space="preserve"> 8.26,4</t>
  </si>
  <si>
    <t xml:space="preserve"> 8.28,0</t>
  </si>
  <si>
    <t xml:space="preserve"> 1:03.37,7</t>
  </si>
  <si>
    <t xml:space="preserve">   4/4</t>
  </si>
  <si>
    <t>+ 0.38,6</t>
  </si>
  <si>
    <t xml:space="preserve">  3/3</t>
  </si>
  <si>
    <t xml:space="preserve"> 5.44,4</t>
  </si>
  <si>
    <t>12.23,6</t>
  </si>
  <si>
    <t xml:space="preserve"> 5.51,0</t>
  </si>
  <si>
    <t>12.26,3</t>
  </si>
  <si>
    <t xml:space="preserve"> 8.30,6</t>
  </si>
  <si>
    <t xml:space="preserve"> 8.30,2</t>
  </si>
  <si>
    <t xml:space="preserve"> 1:04.31,5</t>
  </si>
  <si>
    <t xml:space="preserve">   5/5</t>
  </si>
  <si>
    <t xml:space="preserve">   6/3</t>
  </si>
  <si>
    <t>+ 1.32,4</t>
  </si>
  <si>
    <t xml:space="preserve">  4/1</t>
  </si>
  <si>
    <t xml:space="preserve"> 5.48,5</t>
  </si>
  <si>
    <t>12.22,0</t>
  </si>
  <si>
    <t xml:space="preserve"> 5.47,6</t>
  </si>
  <si>
    <t>12.21,9</t>
  </si>
  <si>
    <t xml:space="preserve"> 8.34,4</t>
  </si>
  <si>
    <t xml:space="preserve"> 8.30,9</t>
  </si>
  <si>
    <t xml:space="preserve"> 1:04.36,0</t>
  </si>
  <si>
    <t>+ 1.36,9</t>
  </si>
  <si>
    <t xml:space="preserve">  5/2</t>
  </si>
  <si>
    <t xml:space="preserve"> 5.46,4</t>
  </si>
  <si>
    <t>12.33,6</t>
  </si>
  <si>
    <t>12.24,0</t>
  </si>
  <si>
    <t xml:space="preserve"> 8.34,3</t>
  </si>
  <si>
    <t xml:space="preserve"> 8.35,6</t>
  </si>
  <si>
    <t xml:space="preserve"> 1:04.51,6</t>
  </si>
  <si>
    <t xml:space="preserve">   7/2</t>
  </si>
  <si>
    <t xml:space="preserve">   7/3</t>
  </si>
  <si>
    <t>+ 1.52,5</t>
  </si>
  <si>
    <t xml:space="preserve">  6/4</t>
  </si>
  <si>
    <t xml:space="preserve"> 5.55,4</t>
  </si>
  <si>
    <t>12.36,8</t>
  </si>
  <si>
    <t xml:space="preserve"> 5.53,9</t>
  </si>
  <si>
    <t>12.35,8</t>
  </si>
  <si>
    <t xml:space="preserve"> 8.41,0</t>
  </si>
  <si>
    <t xml:space="preserve"> 8.32,1</t>
  </si>
  <si>
    <t xml:space="preserve"> 1:05.25,1</t>
  </si>
  <si>
    <t xml:space="preserve">   9/5</t>
  </si>
  <si>
    <t xml:space="preserve">   9/4</t>
  </si>
  <si>
    <t xml:space="preserve">  10/4</t>
  </si>
  <si>
    <t>+ 2.26,0</t>
  </si>
  <si>
    <t xml:space="preserve"> 5.53,2</t>
  </si>
  <si>
    <t>12.39,6</t>
  </si>
  <si>
    <t xml:space="preserve"> 5.58,7</t>
  </si>
  <si>
    <t>12.38,5</t>
  </si>
  <si>
    <t xml:space="preserve"> 8.40,0</t>
  </si>
  <si>
    <t xml:space="preserve"> 8.36,3</t>
  </si>
  <si>
    <t xml:space="preserve"> 1:05.46,0</t>
  </si>
  <si>
    <t xml:space="preserve">   9/1</t>
  </si>
  <si>
    <t xml:space="preserve">  10/1</t>
  </si>
  <si>
    <t xml:space="preserve">  12/2</t>
  </si>
  <si>
    <t xml:space="preserve">   9/2</t>
  </si>
  <si>
    <t>+ 2.46,9</t>
  </si>
  <si>
    <t xml:space="preserve">  8/3</t>
  </si>
  <si>
    <t xml:space="preserve"> 5.54,9</t>
  </si>
  <si>
    <t>12.50,5</t>
  </si>
  <si>
    <t xml:space="preserve"> 5.55,9</t>
  </si>
  <si>
    <t>12.30,3</t>
  </si>
  <si>
    <t xml:space="preserve"> 8.38,5</t>
  </si>
  <si>
    <t xml:space="preserve"> 8.38,2</t>
  </si>
  <si>
    <t xml:space="preserve"> 1:05.48,3</t>
  </si>
  <si>
    <t xml:space="preserve">  11/5</t>
  </si>
  <si>
    <t xml:space="preserve">   8/4</t>
  </si>
  <si>
    <t>+ 2.49,2</t>
  </si>
  <si>
    <t xml:space="preserve">  9/2</t>
  </si>
  <si>
    <t xml:space="preserve"> 6.05,0</t>
  </si>
  <si>
    <t>13.24,6</t>
  </si>
  <si>
    <t xml:space="preserve"> 5.51,5</t>
  </si>
  <si>
    <t xml:space="preserve"> 8.35,0</t>
  </si>
  <si>
    <t xml:space="preserve"> 8.32,6</t>
  </si>
  <si>
    <t xml:space="preserve"> 1:05.58,1</t>
  </si>
  <si>
    <t xml:space="preserve">  26/2</t>
  </si>
  <si>
    <t xml:space="preserve">   6/1</t>
  </si>
  <si>
    <t>+ 2.59,0</t>
  </si>
  <si>
    <t xml:space="preserve"> 10/4</t>
  </si>
  <si>
    <t xml:space="preserve"> 5.46,2</t>
  </si>
  <si>
    <t>12.26,9</t>
  </si>
  <si>
    <t xml:space="preserve"> 5.52,5</t>
  </si>
  <si>
    <t>13.43,0</t>
  </si>
  <si>
    <t xml:space="preserve"> 8.36,0</t>
  </si>
  <si>
    <t xml:space="preserve"> 8.37,3</t>
  </si>
  <si>
    <t xml:space="preserve"> 1:06.04,9</t>
  </si>
  <si>
    <t xml:space="preserve">  42/9</t>
  </si>
  <si>
    <t>+ 3.05,8</t>
  </si>
  <si>
    <t xml:space="preserve"> 11/5</t>
  </si>
  <si>
    <t xml:space="preserve"> 5.58,9</t>
  </si>
  <si>
    <t>13.09,3</t>
  </si>
  <si>
    <t xml:space="preserve"> 6.01,6</t>
  </si>
  <si>
    <t>12.51,9</t>
  </si>
  <si>
    <t xml:space="preserve"> 8.56,9</t>
  </si>
  <si>
    <t xml:space="preserve"> 8.55,2</t>
  </si>
  <si>
    <t xml:space="preserve"> 1:07.29,6</t>
  </si>
  <si>
    <t xml:space="preserve">  14/7</t>
  </si>
  <si>
    <t>+ 4.30,5</t>
  </si>
  <si>
    <t xml:space="preserve"> 12/5</t>
  </si>
  <si>
    <t xml:space="preserve"> 6.15,2</t>
  </si>
  <si>
    <t>12.55,9</t>
  </si>
  <si>
    <t xml:space="preserve"> 6.06,4</t>
  </si>
  <si>
    <t>12.54,5</t>
  </si>
  <si>
    <t xml:space="preserve"> 8.58,8</t>
  </si>
  <si>
    <t xml:space="preserve"> 8.59,8</t>
  </si>
  <si>
    <t xml:space="preserve"> 1:07.52,8</t>
  </si>
  <si>
    <t xml:space="preserve">  20/7</t>
  </si>
  <si>
    <t xml:space="preserve">  12/6</t>
  </si>
  <si>
    <t xml:space="preserve">  14/6</t>
  </si>
  <si>
    <t xml:space="preserve">  15/5</t>
  </si>
  <si>
    <t>+ 4.53,7</t>
  </si>
  <si>
    <t xml:space="preserve"> 13/1</t>
  </si>
  <si>
    <t xml:space="preserve"> 6.13,2</t>
  </si>
  <si>
    <t>13.11,0</t>
  </si>
  <si>
    <t xml:space="preserve"> 6.12,9</t>
  </si>
  <si>
    <t>13.09,0</t>
  </si>
  <si>
    <t xml:space="preserve"> 9.05,5</t>
  </si>
  <si>
    <t xml:space="preserve"> 9.06,1</t>
  </si>
  <si>
    <t xml:space="preserve"> 1:08.43,0</t>
  </si>
  <si>
    <t>+ 5.43,9</t>
  </si>
  <si>
    <t xml:space="preserve"> 14/6</t>
  </si>
  <si>
    <t>13.15,1</t>
  </si>
  <si>
    <t xml:space="preserve"> 6.12,3</t>
  </si>
  <si>
    <t>13.05,2</t>
  </si>
  <si>
    <t xml:space="preserve"> 8.58,5</t>
  </si>
  <si>
    <t xml:space="preserve"> 8.49,7</t>
  </si>
  <si>
    <t xml:space="preserve"> 1:08.47,5</t>
  </si>
  <si>
    <t xml:space="preserve">  19/7</t>
  </si>
  <si>
    <t xml:space="preserve">  17/7</t>
  </si>
  <si>
    <t xml:space="preserve">  18/6</t>
  </si>
  <si>
    <t>+ 5.48,4</t>
  </si>
  <si>
    <t xml:space="preserve"> 15/2</t>
  </si>
  <si>
    <t xml:space="preserve"> 6.10,4</t>
  </si>
  <si>
    <t>13.13,9</t>
  </si>
  <si>
    <t xml:space="preserve"> 6.13,8</t>
  </si>
  <si>
    <t>13.12,9</t>
  </si>
  <si>
    <t xml:space="preserve"> 9.12,6</t>
  </si>
  <si>
    <t xml:space="preserve"> 9.06,8</t>
  </si>
  <si>
    <t xml:space="preserve"> 1:09.05,4</t>
  </si>
  <si>
    <t xml:space="preserve"> 16/3</t>
  </si>
  <si>
    <t xml:space="preserve"> 6.15,4</t>
  </si>
  <si>
    <t>13.22,3</t>
  </si>
  <si>
    <t xml:space="preserve"> 6.15,7</t>
  </si>
  <si>
    <t>13.15,0</t>
  </si>
  <si>
    <t xml:space="preserve"> 9.13,8</t>
  </si>
  <si>
    <t xml:space="preserve"> 1:09.14,6</t>
  </si>
  <si>
    <t xml:space="preserve">  24/3</t>
  </si>
  <si>
    <t xml:space="preserve">  20/3</t>
  </si>
  <si>
    <t xml:space="preserve">  26/4</t>
  </si>
  <si>
    <t>+ 6.15,5</t>
  </si>
  <si>
    <t xml:space="preserve"> 6.29,7</t>
  </si>
  <si>
    <t>13.15,5</t>
  </si>
  <si>
    <t xml:space="preserve"> 6.20,8</t>
  </si>
  <si>
    <t>13.01,6</t>
  </si>
  <si>
    <t xml:space="preserve"> 9.05,3</t>
  </si>
  <si>
    <t xml:space="preserve"> 9.01,8</t>
  </si>
  <si>
    <t xml:space="preserve"> 1:09.34,8</t>
  </si>
  <si>
    <t xml:space="preserve">  41/5</t>
  </si>
  <si>
    <t xml:space="preserve">  17/2</t>
  </si>
  <si>
    <t>+ 6.35,7</t>
  </si>
  <si>
    <t xml:space="preserve"> 6.23,2</t>
  </si>
  <si>
    <t>13.19,3</t>
  </si>
  <si>
    <t xml:space="preserve"> 6.22,5</t>
  </si>
  <si>
    <t>13.10,3</t>
  </si>
  <si>
    <t xml:space="preserve"> 9.11,1</t>
  </si>
  <si>
    <t xml:space="preserve"> 9.02,7</t>
  </si>
  <si>
    <t xml:space="preserve"> 1:09.38,1</t>
  </si>
  <si>
    <t xml:space="preserve">  34/4</t>
  </si>
  <si>
    <t xml:space="preserve">  35/4</t>
  </si>
  <si>
    <t>+ 6.39,0</t>
  </si>
  <si>
    <t xml:space="preserve"> 19/7</t>
  </si>
  <si>
    <t xml:space="preserve"> 6.22,2</t>
  </si>
  <si>
    <t>13.31,9</t>
  </si>
  <si>
    <t xml:space="preserve"> 6.16,9</t>
  </si>
  <si>
    <t>13.12,2</t>
  </si>
  <si>
    <t xml:space="preserve"> 9.09,1</t>
  </si>
  <si>
    <t xml:space="preserve"> 9.05,8</t>
  </si>
  <si>
    <t xml:space="preserve"> 1:09.45,5</t>
  </si>
  <si>
    <t xml:space="preserve">  31/11</t>
  </si>
  <si>
    <t xml:space="preserve">  22/7</t>
  </si>
  <si>
    <t>+ 6.46,4</t>
  </si>
  <si>
    <t xml:space="preserve"> 20/1</t>
  </si>
  <si>
    <t xml:space="preserve"> 6.23,6</t>
  </si>
  <si>
    <t>13.29,7</t>
  </si>
  <si>
    <t xml:space="preserve"> 6.19,4</t>
  </si>
  <si>
    <t>13.14,1</t>
  </si>
  <si>
    <t xml:space="preserve"> 9.08,8</t>
  </si>
  <si>
    <t xml:space="preserve"> 9.02,4</t>
  </si>
  <si>
    <t xml:space="preserve"> 1:09.51,3</t>
  </si>
  <si>
    <t xml:space="preserve">  35/2</t>
  </si>
  <si>
    <t xml:space="preserve">  21/1</t>
  </si>
  <si>
    <t xml:space="preserve">  16/1</t>
  </si>
  <si>
    <t>+ 6.52,2</t>
  </si>
  <si>
    <t xml:space="preserve"> 21/1</t>
  </si>
  <si>
    <t xml:space="preserve"> 6.18,1</t>
  </si>
  <si>
    <t>13.25,3</t>
  </si>
  <si>
    <t>13.18,7</t>
  </si>
  <si>
    <t xml:space="preserve"> 9.21,7</t>
  </si>
  <si>
    <t xml:space="preserve"> 9.25,0</t>
  </si>
  <si>
    <t xml:space="preserve"> 1:10.03,5</t>
  </si>
  <si>
    <t xml:space="preserve">  24/1</t>
  </si>
  <si>
    <t xml:space="preserve">  29/1</t>
  </si>
  <si>
    <t xml:space="preserve">  36/3</t>
  </si>
  <si>
    <t>+ 7.04,4</t>
  </si>
  <si>
    <t xml:space="preserve"> 22/4</t>
  </si>
  <si>
    <t xml:space="preserve"> 6.19,1</t>
  </si>
  <si>
    <t>13.31,5</t>
  </si>
  <si>
    <t xml:space="preserve"> 6.17,3</t>
  </si>
  <si>
    <t>13.25,8</t>
  </si>
  <si>
    <t xml:space="preserve"> 9.20,0</t>
  </si>
  <si>
    <t xml:space="preserve"> 9.19,5</t>
  </si>
  <si>
    <t xml:space="preserve"> 1:10.04,6</t>
  </si>
  <si>
    <t xml:space="preserve">  24/4</t>
  </si>
  <si>
    <t xml:space="preserve">  34/6</t>
  </si>
  <si>
    <t xml:space="preserve">  33/6</t>
  </si>
  <si>
    <t>+ 7.05,5</t>
  </si>
  <si>
    <t xml:space="preserve"> 23/5</t>
  </si>
  <si>
    <t xml:space="preserve"> 6.20,2</t>
  </si>
  <si>
    <t>13.24,1</t>
  </si>
  <si>
    <t xml:space="preserve"> 6.22,4</t>
  </si>
  <si>
    <t>13.17,3</t>
  </si>
  <si>
    <t xml:space="preserve"> 9.09,2</t>
  </si>
  <si>
    <t xml:space="preserve"> 9.09,9</t>
  </si>
  <si>
    <t xml:space="preserve"> 1:10.05,6</t>
  </si>
  <si>
    <t xml:space="preserve">  27/5</t>
  </si>
  <si>
    <t xml:space="preserve">  25/4</t>
  </si>
  <si>
    <t xml:space="preserve">  28/5</t>
  </si>
  <si>
    <t xml:space="preserve">  22/4</t>
  </si>
  <si>
    <t>+ 7.06,5</t>
  </si>
  <si>
    <t xml:space="preserve"> 24/2</t>
  </si>
  <si>
    <t xml:space="preserve"> 6.21,5</t>
  </si>
  <si>
    <t>13.34,2</t>
  </si>
  <si>
    <t xml:space="preserve"> 6.19,8</t>
  </si>
  <si>
    <t>13.31,6</t>
  </si>
  <si>
    <t xml:space="preserve"> 9.19,8</t>
  </si>
  <si>
    <t xml:space="preserve"> 9.13,6</t>
  </si>
  <si>
    <t xml:space="preserve"> 1:10.11,7</t>
  </si>
  <si>
    <t xml:space="preserve">  37/2</t>
  </si>
  <si>
    <t xml:space="preserve">  32/1</t>
  </si>
  <si>
    <t>+ 7.12,6</t>
  </si>
  <si>
    <t xml:space="preserve"> 25/6</t>
  </si>
  <si>
    <t>13.32,8</t>
  </si>
  <si>
    <t xml:space="preserve"> 6.17,6</t>
  </si>
  <si>
    <t>13.15,7</t>
  </si>
  <si>
    <t xml:space="preserve"> 9.14,3</t>
  </si>
  <si>
    <t xml:space="preserve"> 9.11,2</t>
  </si>
  <si>
    <t xml:space="preserve"> 1:10.12,6</t>
  </si>
  <si>
    <t xml:space="preserve">  25/5</t>
  </si>
  <si>
    <t xml:space="preserve">  23/5</t>
  </si>
  <si>
    <t>+ 7.13,5</t>
  </si>
  <si>
    <t xml:space="preserve"> 6.20,5</t>
  </si>
  <si>
    <t>13.21,3</t>
  </si>
  <si>
    <t xml:space="preserve"> 6.19,0</t>
  </si>
  <si>
    <t>13.09,5</t>
  </si>
  <si>
    <t xml:space="preserve"> 9.20,7</t>
  </si>
  <si>
    <t xml:space="preserve"> 9.12,9</t>
  </si>
  <si>
    <t xml:space="preserve"> 1:10.17,8</t>
  </si>
  <si>
    <t xml:space="preserve">  28/10</t>
  </si>
  <si>
    <t xml:space="preserve">  23/9</t>
  </si>
  <si>
    <t xml:space="preserve">  24/8</t>
  </si>
  <si>
    <t>+ 7.18,7</t>
  </si>
  <si>
    <t xml:space="preserve"> 27/3</t>
  </si>
  <si>
    <t xml:space="preserve"> 6.21,8</t>
  </si>
  <si>
    <t>13.39,0</t>
  </si>
  <si>
    <t xml:space="preserve"> 6.17,2</t>
  </si>
  <si>
    <t>13.24,3</t>
  </si>
  <si>
    <t xml:space="preserve"> 9.14,6</t>
  </si>
  <si>
    <t xml:space="preserve"> 1:10.22,7</t>
  </si>
  <si>
    <t xml:space="preserve">  30/3</t>
  </si>
  <si>
    <t xml:space="preserve">  39/7</t>
  </si>
  <si>
    <t xml:space="preserve">  31/4</t>
  </si>
  <si>
    <t xml:space="preserve">  27/4</t>
  </si>
  <si>
    <t>+ 7.23,6</t>
  </si>
  <si>
    <t xml:space="preserve"> 28/9</t>
  </si>
  <si>
    <t xml:space="preserve"> 6.17,0</t>
  </si>
  <si>
    <t>13.17,5</t>
  </si>
  <si>
    <t xml:space="preserve"> 6.36,3</t>
  </si>
  <si>
    <t>13.20,5</t>
  </si>
  <si>
    <t xml:space="preserve"> 9.17,7</t>
  </si>
  <si>
    <t xml:space="preserve"> 9.20,9</t>
  </si>
  <si>
    <t xml:space="preserve"> 1:10.32,4</t>
  </si>
  <si>
    <t xml:space="preserve">  21/8</t>
  </si>
  <si>
    <t xml:space="preserve">  31/8</t>
  </si>
  <si>
    <t>+ 7.33,3</t>
  </si>
  <si>
    <t xml:space="preserve"> 6.27,7</t>
  </si>
  <si>
    <t>13.40,8</t>
  </si>
  <si>
    <t>13.27,9</t>
  </si>
  <si>
    <t xml:space="preserve"> 9.20,6</t>
  </si>
  <si>
    <t xml:space="preserve"> 9.22,9</t>
  </si>
  <si>
    <t xml:space="preserve"> 1:10.46,0</t>
  </si>
  <si>
    <t xml:space="preserve">  37/3</t>
  </si>
  <si>
    <t xml:space="preserve">  33/3</t>
  </si>
  <si>
    <t xml:space="preserve">  36/4</t>
  </si>
  <si>
    <t xml:space="preserve">  34/2</t>
  </si>
  <si>
    <t>+ 7.46,9</t>
  </si>
  <si>
    <t xml:space="preserve"> 30/6</t>
  </si>
  <si>
    <t xml:space="preserve"> 6.25,5</t>
  </si>
  <si>
    <t>13.37,4</t>
  </si>
  <si>
    <t xml:space="preserve"> 9.07,4</t>
  </si>
  <si>
    <t xml:space="preserve"> 9.50,6</t>
  </si>
  <si>
    <t xml:space="preserve"> 1:10.48,1</t>
  </si>
  <si>
    <t xml:space="preserve">  38/9</t>
  </si>
  <si>
    <t xml:space="preserve">  20/9</t>
  </si>
  <si>
    <t xml:space="preserve">  40/8</t>
  </si>
  <si>
    <t>+ 7.49,0</t>
  </si>
  <si>
    <t xml:space="preserve"> 31/4</t>
  </si>
  <si>
    <t xml:space="preserve"> 6.29,6</t>
  </si>
  <si>
    <t xml:space="preserve"> 6.24,3</t>
  </si>
  <si>
    <t>13.25,1</t>
  </si>
  <si>
    <t xml:space="preserve"> 9.24,1</t>
  </si>
  <si>
    <t xml:space="preserve"> 9.21,9</t>
  </si>
  <si>
    <t xml:space="preserve"> 1:11.09,9</t>
  </si>
  <si>
    <t xml:space="preserve">  40/4</t>
  </si>
  <si>
    <t xml:space="preserve">  39/3</t>
  </si>
  <si>
    <t xml:space="preserve">  32/2</t>
  </si>
  <si>
    <t xml:space="preserve">  37/4</t>
  </si>
  <si>
    <t>+ 8.10,8</t>
  </si>
  <si>
    <t xml:space="preserve"> 32/10</t>
  </si>
  <si>
    <t xml:space="preserve"> 6.28,4</t>
  </si>
  <si>
    <t>13.48,8</t>
  </si>
  <si>
    <t xml:space="preserve"> 6.30,1</t>
  </si>
  <si>
    <t>13.37,2</t>
  </si>
  <si>
    <t xml:space="preserve"> 9.31,8</t>
  </si>
  <si>
    <t xml:space="preserve"> 9.29,2</t>
  </si>
  <si>
    <t xml:space="preserve"> 1:11.47,1</t>
  </si>
  <si>
    <t xml:space="preserve">  38/12</t>
  </si>
  <si>
    <t xml:space="preserve">  39/10</t>
  </si>
  <si>
    <t xml:space="preserve">  41/10</t>
  </si>
  <si>
    <t>+ 8.48,0</t>
  </si>
  <si>
    <t xml:space="preserve"> 6.31,4</t>
  </si>
  <si>
    <t>13.41,4</t>
  </si>
  <si>
    <t xml:space="preserve"> 6.35,7</t>
  </si>
  <si>
    <t>13.27,7</t>
  </si>
  <si>
    <t xml:space="preserve"> 9.31,7</t>
  </si>
  <si>
    <t xml:space="preserve"> 9.32,4</t>
  </si>
  <si>
    <t xml:space="preserve"> 1:11.58,9</t>
  </si>
  <si>
    <t xml:space="preserve">  43/5</t>
  </si>
  <si>
    <t xml:space="preserve">  40/5</t>
  </si>
  <si>
    <t>+ 8.59,8</t>
  </si>
  <si>
    <t xml:space="preserve"> 34/7</t>
  </si>
  <si>
    <t>13.39,8</t>
  </si>
  <si>
    <t xml:space="preserve"> 6.26,2</t>
  </si>
  <si>
    <t>13.30,8</t>
  </si>
  <si>
    <t xml:space="preserve"> 9.43,1</t>
  </si>
  <si>
    <t xml:space="preserve"> 1:12.20,3</t>
  </si>
  <si>
    <t xml:space="preserve">  37/7</t>
  </si>
  <si>
    <t xml:space="preserve">  44/8</t>
  </si>
  <si>
    <t xml:space="preserve">  30/7</t>
  </si>
  <si>
    <t xml:space="preserve"> 0.10</t>
  </si>
  <si>
    <t>+ 9.21,2</t>
  </si>
  <si>
    <t xml:space="preserve"> 35/7</t>
  </si>
  <si>
    <t xml:space="preserve"> 6.09,3</t>
  </si>
  <si>
    <t xml:space="preserve"> 6.11,1</t>
  </si>
  <si>
    <t>12.55,4</t>
  </si>
  <si>
    <t xml:space="preserve"> 8.56,7</t>
  </si>
  <si>
    <t xml:space="preserve"> 8.52,1</t>
  </si>
  <si>
    <t xml:space="preserve"> 1:12.48,1</t>
  </si>
  <si>
    <t xml:space="preserve">  15/7</t>
  </si>
  <si>
    <t>+ 9.49,0</t>
  </si>
  <si>
    <t xml:space="preserve"> 36/8</t>
  </si>
  <si>
    <t xml:space="preserve"> 6.30,3</t>
  </si>
  <si>
    <t>13.58,8</t>
  </si>
  <si>
    <t xml:space="preserve"> 6.36,0</t>
  </si>
  <si>
    <t>14.04,0</t>
  </si>
  <si>
    <t xml:space="preserve"> 9.27,9</t>
  </si>
  <si>
    <t xml:space="preserve"> 9.39,4</t>
  </si>
  <si>
    <t xml:space="preserve"> 1:12.55,5</t>
  </si>
  <si>
    <t xml:space="preserve">  46/10</t>
  </si>
  <si>
    <t xml:space="preserve">  44/10</t>
  </si>
  <si>
    <t xml:space="preserve">  47/10</t>
  </si>
  <si>
    <t>+ 9.56,4</t>
  </si>
  <si>
    <t xml:space="preserve"> 37/2</t>
  </si>
  <si>
    <t>14.00,9</t>
  </si>
  <si>
    <t xml:space="preserve"> 6.30,9</t>
  </si>
  <si>
    <t>13.41,3</t>
  </si>
  <si>
    <t xml:space="preserve"> 9.27,6</t>
  </si>
  <si>
    <t>11.00,6</t>
  </si>
  <si>
    <t xml:space="preserve"> 1:13.25,5</t>
  </si>
  <si>
    <t xml:space="preserve">  47/4</t>
  </si>
  <si>
    <t xml:space="preserve">  48/4</t>
  </si>
  <si>
    <t xml:space="preserve">  40/3</t>
  </si>
  <si>
    <t xml:space="preserve">  41/3</t>
  </si>
  <si>
    <t xml:space="preserve">  49/5</t>
  </si>
  <si>
    <t>+10.26,4</t>
  </si>
  <si>
    <t xml:space="preserve"> 38/3</t>
  </si>
  <si>
    <t xml:space="preserve"> 6.43,9</t>
  </si>
  <si>
    <t>14.12,6</t>
  </si>
  <si>
    <t xml:space="preserve"> 6.50,6</t>
  </si>
  <si>
    <t>14.03,6</t>
  </si>
  <si>
    <t xml:space="preserve"> 9.47,4</t>
  </si>
  <si>
    <t xml:space="preserve"> 9.50,5</t>
  </si>
  <si>
    <t xml:space="preserve"> 1:14.28,0</t>
  </si>
  <si>
    <t xml:space="preserve">  51/5</t>
  </si>
  <si>
    <t xml:space="preserve">  39/2</t>
  </si>
  <si>
    <t>+11.28,9</t>
  </si>
  <si>
    <t xml:space="preserve"> 39/8</t>
  </si>
  <si>
    <t xml:space="preserve"> 6.50,4</t>
  </si>
  <si>
    <t>14.22,9</t>
  </si>
  <si>
    <t xml:space="preserve"> 6.47,4</t>
  </si>
  <si>
    <t>14.02,3</t>
  </si>
  <si>
    <t xml:space="preserve"> 9.46,0</t>
  </si>
  <si>
    <t xml:space="preserve"> 9.51,6</t>
  </si>
  <si>
    <t xml:space="preserve"> 1:14.31,5</t>
  </si>
  <si>
    <t xml:space="preserve">  54/10</t>
  </si>
  <si>
    <t xml:space="preserve">  52/10</t>
  </si>
  <si>
    <t xml:space="preserve">  50/10</t>
  </si>
  <si>
    <t xml:space="preserve">  45/10</t>
  </si>
  <si>
    <t xml:space="preserve">  45/9</t>
  </si>
  <si>
    <t xml:space="preserve">  41/9</t>
  </si>
  <si>
    <t>+11.32,4</t>
  </si>
  <si>
    <t xml:space="preserve"> 40/4</t>
  </si>
  <si>
    <t xml:space="preserve"> 7.00,1</t>
  </si>
  <si>
    <t>14.41,4</t>
  </si>
  <si>
    <t xml:space="preserve"> 6.42,0</t>
  </si>
  <si>
    <t>13.49,2</t>
  </si>
  <si>
    <t xml:space="preserve"> 9.33,5</t>
  </si>
  <si>
    <t xml:space="preserve"> 9.38,5</t>
  </si>
  <si>
    <t xml:space="preserve"> 1:14.47,6</t>
  </si>
  <si>
    <t xml:space="preserve">  56/8</t>
  </si>
  <si>
    <t xml:space="preserve">  49/7</t>
  </si>
  <si>
    <t xml:space="preserve">  43/6</t>
  </si>
  <si>
    <t>+11.48,5</t>
  </si>
  <si>
    <t xml:space="preserve"> 41/1</t>
  </si>
  <si>
    <t>14.19,7</t>
  </si>
  <si>
    <t xml:space="preserve"> 7.01,3</t>
  </si>
  <si>
    <t>14.27,1</t>
  </si>
  <si>
    <t xml:space="preserve"> 9.52,6</t>
  </si>
  <si>
    <t xml:space="preserve"> 9.52,2</t>
  </si>
  <si>
    <t xml:space="preserve"> 1:15.36,0</t>
  </si>
  <si>
    <t xml:space="preserve">  51/2</t>
  </si>
  <si>
    <t xml:space="preserve">  53/2</t>
  </si>
  <si>
    <t xml:space="preserve">  48/1</t>
  </si>
  <si>
    <t xml:space="preserve">  47/1</t>
  </si>
  <si>
    <t xml:space="preserve">  42/1</t>
  </si>
  <si>
    <t>+12.36,9</t>
  </si>
  <si>
    <t xml:space="preserve"> 42/5</t>
  </si>
  <si>
    <t>11.48,6</t>
  </si>
  <si>
    <t>13.31,3</t>
  </si>
  <si>
    <t xml:space="preserve"> 6.35,6</t>
  </si>
  <si>
    <t>13.25,6</t>
  </si>
  <si>
    <t xml:space="preserve"> 9.16,6</t>
  </si>
  <si>
    <t xml:space="preserve"> 9.23,2</t>
  </si>
  <si>
    <t xml:space="preserve"> 1:16.43,4</t>
  </si>
  <si>
    <t xml:space="preserve">  33/5</t>
  </si>
  <si>
    <t xml:space="preserve">  30/5</t>
  </si>
  <si>
    <t>+13.44,3</t>
  </si>
  <si>
    <t xml:space="preserve"> 43/2</t>
  </si>
  <si>
    <t xml:space="preserve"> 6.45,2</t>
  </si>
  <si>
    <t>14.32,4</t>
  </si>
  <si>
    <t xml:space="preserve"> 6.52,3</t>
  </si>
  <si>
    <t>15.18,8</t>
  </si>
  <si>
    <t xml:space="preserve"> 9.55,1</t>
  </si>
  <si>
    <t>10.09,3</t>
  </si>
  <si>
    <t xml:space="preserve"> 1:17.02,1</t>
  </si>
  <si>
    <t xml:space="preserve">  53/3</t>
  </si>
  <si>
    <t xml:space="preserve">  52/1</t>
  </si>
  <si>
    <t xml:space="preserve">  54/3</t>
  </si>
  <si>
    <t xml:space="preserve">  49/2</t>
  </si>
  <si>
    <t xml:space="preserve">  43/2</t>
  </si>
  <si>
    <t>+14.03,0</t>
  </si>
  <si>
    <t xml:space="preserve"> 44/9</t>
  </si>
  <si>
    <t xml:space="preserve"> 6.37,6</t>
  </si>
  <si>
    <t>13.59,2</t>
  </si>
  <si>
    <t xml:space="preserve"> 6.37,0</t>
  </si>
  <si>
    <t>13.55,2</t>
  </si>
  <si>
    <t xml:space="preserve"> 9.41,5</t>
  </si>
  <si>
    <t xml:space="preserve"> 9.33,0</t>
  </si>
  <si>
    <t xml:space="preserve"> 1:17.24,9</t>
  </si>
  <si>
    <t xml:space="preserve">  48/9</t>
  </si>
  <si>
    <t xml:space="preserve">  47/9</t>
  </si>
  <si>
    <t xml:space="preserve">  46/9</t>
  </si>
  <si>
    <t xml:space="preserve">  44/9</t>
  </si>
  <si>
    <t>+14.25,8</t>
  </si>
  <si>
    <t xml:space="preserve"> 45/4</t>
  </si>
  <si>
    <t xml:space="preserve"> 7.05,1</t>
  </si>
  <si>
    <t>15.04,3</t>
  </si>
  <si>
    <t xml:space="preserve"> 7.14,8</t>
  </si>
  <si>
    <t>15.01,4</t>
  </si>
  <si>
    <t>10.19,6</t>
  </si>
  <si>
    <t>11.12,0</t>
  </si>
  <si>
    <t xml:space="preserve"> 1:19.21,6</t>
  </si>
  <si>
    <t xml:space="preserve">  57/6</t>
  </si>
  <si>
    <t xml:space="preserve">  56/6</t>
  </si>
  <si>
    <t xml:space="preserve">  57/7</t>
  </si>
  <si>
    <t xml:space="preserve">  50/6</t>
  </si>
  <si>
    <t xml:space="preserve">  52/6</t>
  </si>
  <si>
    <t xml:space="preserve">  51/6</t>
  </si>
  <si>
    <t>+16.22,5</t>
  </si>
  <si>
    <t xml:space="preserve"> 46/5</t>
  </si>
  <si>
    <t xml:space="preserve"> 7.07,4</t>
  </si>
  <si>
    <t>15.22,2</t>
  </si>
  <si>
    <t xml:space="preserve"> 7.26,8</t>
  </si>
  <si>
    <t>15.07,4</t>
  </si>
  <si>
    <t>10.24,9</t>
  </si>
  <si>
    <t>10.19,9</t>
  </si>
  <si>
    <t xml:space="preserve"> 1:19.50,0</t>
  </si>
  <si>
    <t xml:space="preserve">  58/7</t>
  </si>
  <si>
    <t xml:space="preserve">  45/3</t>
  </si>
  <si>
    <t>+16.50,9</t>
  </si>
  <si>
    <t xml:space="preserve"> 47/10</t>
  </si>
  <si>
    <t xml:space="preserve"> 7.09,2</t>
  </si>
  <si>
    <t>15.18,3</t>
  </si>
  <si>
    <t xml:space="preserve"> 7.12,3</t>
  </si>
  <si>
    <t>15.04,1</t>
  </si>
  <si>
    <t>10.08,5</t>
  </si>
  <si>
    <t>10.11,8</t>
  </si>
  <si>
    <t xml:space="preserve"> 1:20.01,6</t>
  </si>
  <si>
    <t xml:space="preserve">  60/11</t>
  </si>
  <si>
    <t xml:space="preserve">  55/11</t>
  </si>
  <si>
    <t xml:space="preserve">  51/11</t>
  </si>
  <si>
    <t xml:space="preserve">  50/11</t>
  </si>
  <si>
    <t>+17.02,5</t>
  </si>
  <si>
    <t xml:space="preserve"> 48/3</t>
  </si>
  <si>
    <t xml:space="preserve"> 7.09,1</t>
  </si>
  <si>
    <t>15.17,2</t>
  </si>
  <si>
    <t xml:space="preserve"> 7.14,2</t>
  </si>
  <si>
    <t>15.04,9</t>
  </si>
  <si>
    <t>10.26,3</t>
  </si>
  <si>
    <t>10.39,0</t>
  </si>
  <si>
    <t xml:space="preserve"> 1:20.04,0</t>
  </si>
  <si>
    <t xml:space="preserve">  59/4</t>
  </si>
  <si>
    <t xml:space="preserve">  58/4</t>
  </si>
  <si>
    <t xml:space="preserve">  56/3</t>
  </si>
  <si>
    <t xml:space="preserve">  52/2</t>
  </si>
  <si>
    <t xml:space="preserve">  47/3</t>
  </si>
  <si>
    <t>+17.04,9</t>
  </si>
  <si>
    <t xml:space="preserve"> 49/6</t>
  </si>
  <si>
    <t xml:space="preserve"> 7.24,0</t>
  </si>
  <si>
    <t>15.17,6</t>
  </si>
  <si>
    <t xml:space="preserve"> 7.25,2</t>
  </si>
  <si>
    <t>15.21,3</t>
  </si>
  <si>
    <t>10.18,5</t>
  </si>
  <si>
    <t>10.29,7</t>
  </si>
  <si>
    <t xml:space="preserve"> 1:21.07,2</t>
  </si>
  <si>
    <t xml:space="preserve">  64/9</t>
  </si>
  <si>
    <t xml:space="preserve">  59/7</t>
  </si>
  <si>
    <t>+18.08,1</t>
  </si>
  <si>
    <t xml:space="preserve"> 50/4</t>
  </si>
  <si>
    <t xml:space="preserve"> 7.20,2</t>
  </si>
  <si>
    <t>15.12,3</t>
  </si>
  <si>
    <t xml:space="preserve"> 7.18,6</t>
  </si>
  <si>
    <t>16.02,9</t>
  </si>
  <si>
    <t>10.31,6</t>
  </si>
  <si>
    <t xml:space="preserve"> 1:21.40,8</t>
  </si>
  <si>
    <t xml:space="preserve">  63/5</t>
  </si>
  <si>
    <t xml:space="preserve">  57/3</t>
  </si>
  <si>
    <t xml:space="preserve">  56/4</t>
  </si>
  <si>
    <t>+18.41,7</t>
  </si>
  <si>
    <t xml:space="preserve"> 51/1</t>
  </si>
  <si>
    <t xml:space="preserve"> 7.30,5</t>
  </si>
  <si>
    <t>15.55,8</t>
  </si>
  <si>
    <t xml:space="preserve"> 7.28,9</t>
  </si>
  <si>
    <t>15.42,5</t>
  </si>
  <si>
    <t>10.57,8</t>
  </si>
  <si>
    <t>11.07,1</t>
  </si>
  <si>
    <t xml:space="preserve"> 1:23.59,6</t>
  </si>
  <si>
    <t xml:space="preserve">  66/2</t>
  </si>
  <si>
    <t xml:space="preserve">  64/2</t>
  </si>
  <si>
    <t xml:space="preserve">  57/1</t>
  </si>
  <si>
    <t xml:space="preserve">  50/1</t>
  </si>
  <si>
    <t>+21.00,5</t>
  </si>
  <si>
    <t xml:space="preserve"> 7.47,4</t>
  </si>
  <si>
    <t>16.29,1</t>
  </si>
  <si>
    <t xml:space="preserve"> 7.42,8</t>
  </si>
  <si>
    <t>16.24,8</t>
  </si>
  <si>
    <t>11.12,8</t>
  </si>
  <si>
    <t>11.25,3</t>
  </si>
  <si>
    <t xml:space="preserve"> 1:26.24,5</t>
  </si>
  <si>
    <t xml:space="preserve">  65/3</t>
  </si>
  <si>
    <t xml:space="preserve">  60/3</t>
  </si>
  <si>
    <t xml:space="preserve">  58/2</t>
  </si>
  <si>
    <t>+23.25,4</t>
  </si>
  <si>
    <t xml:space="preserve"> 7.36,7</t>
  </si>
  <si>
    <t>16.40,0</t>
  </si>
  <si>
    <t xml:space="preserve"> 7.48,2</t>
  </si>
  <si>
    <t>16.44,7</t>
  </si>
  <si>
    <t>11.27,6</t>
  </si>
  <si>
    <t>11.38,0</t>
  </si>
  <si>
    <t xml:space="preserve"> 1:27.24,0</t>
  </si>
  <si>
    <t xml:space="preserve">  67/3</t>
  </si>
  <si>
    <t xml:space="preserve">  66/4</t>
  </si>
  <si>
    <t xml:space="preserve">  61/4</t>
  </si>
  <si>
    <t xml:space="preserve">  59/3</t>
  </si>
  <si>
    <t xml:space="preserve">  54/4</t>
  </si>
  <si>
    <t>+24.24,9</t>
  </si>
  <si>
    <t xml:space="preserve"> 54/4</t>
  </si>
  <si>
    <t xml:space="preserve"> 7.51,5</t>
  </si>
  <si>
    <t>16.49,6</t>
  </si>
  <si>
    <t xml:space="preserve"> 7.53,3</t>
  </si>
  <si>
    <t>11.35,3</t>
  </si>
  <si>
    <t>11.30,1</t>
  </si>
  <si>
    <t xml:space="preserve"> 1:28.28,9</t>
  </si>
  <si>
    <t xml:space="preserve">  67/5</t>
  </si>
  <si>
    <t xml:space="preserve">  60/4</t>
  </si>
  <si>
    <t>+25.29,8</t>
  </si>
  <si>
    <t xml:space="preserve"> 55/5</t>
  </si>
  <si>
    <t xml:space="preserve"> 8.21,6</t>
  </si>
  <si>
    <t>18.13,6</t>
  </si>
  <si>
    <t xml:space="preserve"> 8.00,7</t>
  </si>
  <si>
    <t>11.46,1</t>
  </si>
  <si>
    <t>11.41,9</t>
  </si>
  <si>
    <t xml:space="preserve"> 1:30.34,1</t>
  </si>
  <si>
    <t xml:space="preserve">  73/8</t>
  </si>
  <si>
    <t xml:space="preserve">  71/8</t>
  </si>
  <si>
    <t xml:space="preserve">  67/7</t>
  </si>
  <si>
    <t>+27.35,0</t>
  </si>
  <si>
    <t xml:space="preserve"> 56/6</t>
  </si>
  <si>
    <t xml:space="preserve"> 8.13,3</t>
  </si>
  <si>
    <t>17.08,1</t>
  </si>
  <si>
    <t xml:space="preserve"> 8.11,4</t>
  </si>
  <si>
    <t>17.24,2</t>
  </si>
  <si>
    <t>11.49,1</t>
  </si>
  <si>
    <t xml:space="preserve"> 1:36.30,1</t>
  </si>
  <si>
    <t xml:space="preserve">  70/7</t>
  </si>
  <si>
    <t xml:space="preserve">  68/8</t>
  </si>
  <si>
    <t>+33.31,0</t>
  </si>
  <si>
    <t xml:space="preserve"> 7.25,9</t>
  </si>
  <si>
    <t>23.32,9</t>
  </si>
  <si>
    <t>13.11,3</t>
  </si>
  <si>
    <t>14.59,2</t>
  </si>
  <si>
    <t>10.26,4</t>
  </si>
  <si>
    <t>23.45,0</t>
  </si>
  <si>
    <t xml:space="preserve"> 1:50.08,4</t>
  </si>
  <si>
    <t xml:space="preserve">  65/10</t>
  </si>
  <si>
    <t>+47.09,3</t>
  </si>
  <si>
    <t xml:space="preserve"> 5.57,0</t>
  </si>
  <si>
    <t>12.36,2</t>
  </si>
  <si>
    <t xml:space="preserve"> 5.55,7</t>
  </si>
  <si>
    <t>12.32,4</t>
  </si>
  <si>
    <t xml:space="preserve"> 8.41,5</t>
  </si>
  <si>
    <t>ELECTRICAL</t>
  </si>
  <si>
    <t xml:space="preserve"> 6.09,6</t>
  </si>
  <si>
    <t>12.59,9</t>
  </si>
  <si>
    <t>12.46,4</t>
  </si>
  <si>
    <t xml:space="preserve"> 9.14,8</t>
  </si>
  <si>
    <t>GEARBOX</t>
  </si>
  <si>
    <t xml:space="preserve">  11/1</t>
  </si>
  <si>
    <t>13.08,5</t>
  </si>
  <si>
    <t xml:space="preserve"> 6.16,2</t>
  </si>
  <si>
    <t>12.54,1</t>
  </si>
  <si>
    <t xml:space="preserve"> 8.55,9</t>
  </si>
  <si>
    <t>TECHNICAL</t>
  </si>
  <si>
    <t>12.50,4</t>
  </si>
  <si>
    <t xml:space="preserve"> 8.57,9</t>
  </si>
  <si>
    <t xml:space="preserve">  27/8</t>
  </si>
  <si>
    <t xml:space="preserve">  15/8</t>
  </si>
  <si>
    <t xml:space="preserve"> 6.30,0</t>
  </si>
  <si>
    <t>13.55,9</t>
  </si>
  <si>
    <t xml:space="preserve"> 6.33,3</t>
  </si>
  <si>
    <t>13.40,2</t>
  </si>
  <si>
    <t xml:space="preserve"> 9.53,3</t>
  </si>
  <si>
    <t xml:space="preserve">  45/8</t>
  </si>
  <si>
    <t xml:space="preserve">  48/10</t>
  </si>
  <si>
    <t xml:space="preserve"> 6.59,0</t>
  </si>
  <si>
    <t>14.32,7</t>
  </si>
  <si>
    <t xml:space="preserve"> 6.41,0</t>
  </si>
  <si>
    <t>15.25,1</t>
  </si>
  <si>
    <t xml:space="preserve">  55/13</t>
  </si>
  <si>
    <t xml:space="preserve">  54/12</t>
  </si>
  <si>
    <t xml:space="preserve">  48/12</t>
  </si>
  <si>
    <t xml:space="preserve"> 7.14,9</t>
  </si>
  <si>
    <t>15.51,8</t>
  </si>
  <si>
    <t xml:space="preserve"> 7.15,4</t>
  </si>
  <si>
    <t>15.55,4</t>
  </si>
  <si>
    <t xml:space="preserve">  62/1</t>
  </si>
  <si>
    <t xml:space="preserve"> 8.55,1</t>
  </si>
  <si>
    <t>17.06,0</t>
  </si>
  <si>
    <t xml:space="preserve"> 7.54,9</t>
  </si>
  <si>
    <t xml:space="preserve">  74/9</t>
  </si>
  <si>
    <t xml:space="preserve">  69/6</t>
  </si>
  <si>
    <t xml:space="preserve">  66/6</t>
  </si>
  <si>
    <t>17.01,8</t>
  </si>
  <si>
    <t xml:space="preserve"> 8.12,7</t>
  </si>
  <si>
    <t>16.45,9</t>
  </si>
  <si>
    <t>FUEL PUMP</t>
  </si>
  <si>
    <t xml:space="preserve">  71/11</t>
  </si>
  <si>
    <t xml:space="preserve">  68/10</t>
  </si>
  <si>
    <t xml:space="preserve">  69/10</t>
  </si>
  <si>
    <t xml:space="preserve"> 5.32,9</t>
  </si>
  <si>
    <t xml:space="preserve"> 5.38,8</t>
  </si>
  <si>
    <t>13.33,0</t>
  </si>
  <si>
    <t xml:space="preserve"> 6.26,8</t>
  </si>
  <si>
    <t xml:space="preserve">  44/6</t>
  </si>
  <si>
    <t xml:space="preserve">  35/6</t>
  </si>
  <si>
    <t xml:space="preserve"> 7.14,4</t>
  </si>
  <si>
    <t>15.21,0</t>
  </si>
  <si>
    <t xml:space="preserve"> 7.02,2</t>
  </si>
  <si>
    <t xml:space="preserve">  61/8</t>
  </si>
  <si>
    <t xml:space="preserve"> 6.31,5</t>
  </si>
  <si>
    <t>13.33,4</t>
  </si>
  <si>
    <t xml:space="preserve"> 6.38,2</t>
  </si>
  <si>
    <t xml:space="preserve">  46/3</t>
  </si>
  <si>
    <t xml:space="preserve"> 6.39,1</t>
  </si>
  <si>
    <t>14.08,5</t>
  </si>
  <si>
    <t xml:space="preserve">  50/7</t>
  </si>
  <si>
    <t xml:space="preserve">  49/8</t>
  </si>
  <si>
    <t xml:space="preserve"> 5.36,2</t>
  </si>
  <si>
    <t xml:space="preserve"> 6.38,5</t>
  </si>
  <si>
    <t xml:space="preserve">  49/1</t>
  </si>
  <si>
    <t xml:space="preserve"> 7.39,9</t>
  </si>
  <si>
    <t>23.31,0</t>
  </si>
  <si>
    <t>FUEL</t>
  </si>
  <si>
    <t>Võistkonnad / Teams</t>
  </si>
  <si>
    <t>Retired</t>
  </si>
  <si>
    <t>2:35.26,0</t>
  </si>
  <si>
    <t>-</t>
  </si>
  <si>
    <t>Started   85 /  Finished   57</t>
  </si>
  <si>
    <t>Nr.</t>
  </si>
  <si>
    <t>Result</t>
  </si>
  <si>
    <t xml:space="preserve"> 100</t>
  </si>
  <si>
    <t xml:space="preserve">   4</t>
  </si>
  <si>
    <t xml:space="preserve">   3</t>
  </si>
  <si>
    <t xml:space="preserve">   9</t>
  </si>
  <si>
    <t xml:space="preserve">   7</t>
  </si>
  <si>
    <t xml:space="preserve">   5</t>
  </si>
  <si>
    <t xml:space="preserve">  12</t>
  </si>
  <si>
    <t xml:space="preserve">   8</t>
  </si>
  <si>
    <t xml:space="preserve">  10</t>
  </si>
  <si>
    <t xml:space="preserve">   6</t>
  </si>
  <si>
    <t>Started    2 /  Finished    2</t>
  </si>
  <si>
    <t>+ 0.12,1</t>
  </si>
  <si>
    <t>Started   13 /  Finished   10</t>
  </si>
  <si>
    <t>Started    6 /  Finished    5</t>
  </si>
  <si>
    <t xml:space="preserve"> 201</t>
  </si>
  <si>
    <t xml:space="preserve"> 205</t>
  </si>
  <si>
    <t>+ 0.08,2</t>
  </si>
  <si>
    <t xml:space="preserve"> 202</t>
  </si>
  <si>
    <t>+ 0.42,5</t>
  </si>
  <si>
    <t xml:space="preserve">  22</t>
  </si>
  <si>
    <t xml:space="preserve">  23</t>
  </si>
  <si>
    <t>+ 0.22,4</t>
  </si>
  <si>
    <t xml:space="preserve">  24</t>
  </si>
  <si>
    <t>+ 0.31,6</t>
  </si>
  <si>
    <t>Started    7 /  Finished    4</t>
  </si>
  <si>
    <t xml:space="preserve">  57</t>
  </si>
  <si>
    <t xml:space="preserve">  56</t>
  </si>
  <si>
    <t>+ 1.26,1</t>
  </si>
  <si>
    <t xml:space="preserve">  63</t>
  </si>
  <si>
    <t>+ 4.28,0</t>
  </si>
  <si>
    <t>Started   11 /  Finished    7</t>
  </si>
  <si>
    <t xml:space="preserve">  28</t>
  </si>
  <si>
    <t xml:space="preserve">  26</t>
  </si>
  <si>
    <t>+ 3.34,2</t>
  </si>
  <si>
    <t xml:space="preserve">  60</t>
  </si>
  <si>
    <t>+ 4.36,7</t>
  </si>
  <si>
    <t>Started   11 /  Finished    5</t>
  </si>
  <si>
    <t xml:space="preserve">  20</t>
  </si>
  <si>
    <t xml:space="preserve">  31</t>
  </si>
  <si>
    <t>+ 0.03,3</t>
  </si>
  <si>
    <t xml:space="preserve">  33</t>
  </si>
  <si>
    <t>+ 0.47,9</t>
  </si>
  <si>
    <t>Started   11 /  Finished    8</t>
  </si>
  <si>
    <t>Started   11 /  Finished    6</t>
  </si>
  <si>
    <t xml:space="preserve">  73</t>
  </si>
  <si>
    <t xml:space="preserve">  76</t>
  </si>
  <si>
    <t>+ 2.24,9</t>
  </si>
  <si>
    <t xml:space="preserve">  77</t>
  </si>
  <si>
    <t>+ 3.24,4</t>
  </si>
  <si>
    <t>Katkestasid / Retired</t>
  </si>
  <si>
    <t>Reason of retirement</t>
  </si>
  <si>
    <t>After TC</t>
  </si>
  <si>
    <t xml:space="preserve">  21</t>
  </si>
  <si>
    <t>SS10S</t>
  </si>
  <si>
    <t xml:space="preserve">  19</t>
  </si>
  <si>
    <t xml:space="preserve">  37</t>
  </si>
  <si>
    <t xml:space="preserve">  52</t>
  </si>
  <si>
    <t>SS9F</t>
  </si>
  <si>
    <t xml:space="preserve">  29</t>
  </si>
  <si>
    <t xml:space="preserve">  71</t>
  </si>
  <si>
    <t>SS9S</t>
  </si>
  <si>
    <t xml:space="preserve">  74</t>
  </si>
  <si>
    <t xml:space="preserve">  68</t>
  </si>
  <si>
    <t>TC8C</t>
  </si>
  <si>
    <t xml:space="preserve">  47</t>
  </si>
  <si>
    <t>TC8A</t>
  </si>
  <si>
    <t xml:space="preserve">   1</t>
  </si>
  <si>
    <t>SS8S</t>
  </si>
  <si>
    <t xml:space="preserve">  49</t>
  </si>
  <si>
    <t xml:space="preserve">  65</t>
  </si>
  <si>
    <t xml:space="preserve">  45</t>
  </si>
  <si>
    <t xml:space="preserve">  34</t>
  </si>
  <si>
    <t>SS7S</t>
  </si>
  <si>
    <t xml:space="preserve">  32</t>
  </si>
  <si>
    <t>TC6A</t>
  </si>
  <si>
    <t xml:space="preserve">  51</t>
  </si>
  <si>
    <t>SS6S</t>
  </si>
  <si>
    <t xml:space="preserve">  80</t>
  </si>
  <si>
    <t xml:space="preserve">  81</t>
  </si>
  <si>
    <t xml:space="preserve">   2</t>
  </si>
  <si>
    <t>TC6</t>
  </si>
  <si>
    <t xml:space="preserve"> 208</t>
  </si>
  <si>
    <t>SS5S</t>
  </si>
  <si>
    <t xml:space="preserve">  43</t>
  </si>
  <si>
    <t xml:space="preserve">  75</t>
  </si>
  <si>
    <t xml:space="preserve">  58</t>
  </si>
  <si>
    <t>TC4B</t>
  </si>
  <si>
    <t xml:space="preserve">  42</t>
  </si>
  <si>
    <t>SS4S</t>
  </si>
  <si>
    <t xml:space="preserve">  44</t>
  </si>
  <si>
    <t>SS3F</t>
  </si>
  <si>
    <t xml:space="preserve">  53</t>
  </si>
  <si>
    <t>SS3S</t>
  </si>
  <si>
    <t xml:space="preserve">  16</t>
  </si>
  <si>
    <t>SS2F</t>
  </si>
  <si>
    <t xml:space="preserve">  66</t>
  </si>
  <si>
    <t>SS2S</t>
  </si>
  <si>
    <t>Parimad ajad,kesk.kiirused / Best times,avg.speed</t>
  </si>
  <si>
    <t>Avg.speed of winner  122.05 km/h</t>
  </si>
  <si>
    <t>Special stage</t>
  </si>
  <si>
    <t>SS1</t>
  </si>
  <si>
    <t>Lähte1</t>
  </si>
  <si>
    <t xml:space="preserve"> 112.27 km/h</t>
  </si>
  <si>
    <t xml:space="preserve"> 115.06 km/h</t>
  </si>
  <si>
    <t xml:space="preserve"> 109.11 km/h</t>
  </si>
  <si>
    <t xml:space="preserve"> 108.81 km/h</t>
  </si>
  <si>
    <t xml:space="preserve">  98.44 km/h</t>
  </si>
  <si>
    <t xml:space="preserve"> 109.71 km/h</t>
  </si>
  <si>
    <t xml:space="preserve"> 106.83 km/h</t>
  </si>
  <si>
    <t xml:space="preserve"> 113.33 km/h</t>
  </si>
  <si>
    <t xml:space="preserve">  83.12 km/h</t>
  </si>
  <si>
    <t xml:space="preserve"> 6.68 km</t>
  </si>
  <si>
    <t xml:space="preserve"> 10 Shaymiev/Tsvetkov</t>
  </si>
  <si>
    <t xml:space="preserve">  1 Aus/Koskinen</t>
  </si>
  <si>
    <t>208 Niinemäe/Valter</t>
  </si>
  <si>
    <t xml:space="preserve"> 22 Sirmacis/Simins</t>
  </si>
  <si>
    <t xml:space="preserve"> 51 Tänak/Õunpuu</t>
  </si>
  <si>
    <t xml:space="preserve"> 21 Torn/Mesila</t>
  </si>
  <si>
    <t xml:space="preserve"> 33 Vanaselja/Hōbemägi</t>
  </si>
  <si>
    <t xml:space="preserve">  9 Lielkajis/Mikelsons</t>
  </si>
  <si>
    <t xml:space="preserve"> 71 Niinemets/Prems</t>
  </si>
  <si>
    <t>SS2</t>
  </si>
  <si>
    <t>Lähte2</t>
  </si>
  <si>
    <t xml:space="preserve"> 116.29 km/h</t>
  </si>
  <si>
    <t xml:space="preserve"> 116.91 km/h</t>
  </si>
  <si>
    <t xml:space="preserve"> 110.51 km/h</t>
  </si>
  <si>
    <t xml:space="preserve"> 108.96 km/h</t>
  </si>
  <si>
    <t xml:space="preserve">  96.42 km/h</t>
  </si>
  <si>
    <t xml:space="preserve"> 112.06 km/h</t>
  </si>
  <si>
    <t xml:space="preserve"> 107.84 km/h</t>
  </si>
  <si>
    <t xml:space="preserve"> 118.17 km/h</t>
  </si>
  <si>
    <t xml:space="preserve">  82.22 km/h</t>
  </si>
  <si>
    <t xml:space="preserve"> 56 Kähr/Pantalon</t>
  </si>
  <si>
    <t xml:space="preserve"> 19 Vask/Tigas</t>
  </si>
  <si>
    <t xml:space="preserve">  6 Bundsen/Loshtshenikov</t>
  </si>
  <si>
    <t xml:space="preserve">  5 Svilis/Pukis</t>
  </si>
  <si>
    <t>SS3</t>
  </si>
  <si>
    <t>Lauluväljak1</t>
  </si>
  <si>
    <t xml:space="preserve">  62.94 km/h</t>
  </si>
  <si>
    <t xml:space="preserve">  66.28 km/h</t>
  </si>
  <si>
    <t xml:space="preserve">  60.70 km/h</t>
  </si>
  <si>
    <t xml:space="preserve">  61.55 km/h</t>
  </si>
  <si>
    <t xml:space="preserve">  54.46 km/h</t>
  </si>
  <si>
    <t xml:space="preserve">  57.75 km/h</t>
  </si>
  <si>
    <t xml:space="preserve">  58.48 km/h</t>
  </si>
  <si>
    <t xml:space="preserve">  63.86 km/h</t>
  </si>
  <si>
    <t xml:space="preserve">  50.73 km/h</t>
  </si>
  <si>
    <t xml:space="preserve"> 2.18 km</t>
  </si>
  <si>
    <t xml:space="preserve">  3 Vorobjovs/Malnieks</t>
  </si>
  <si>
    <t xml:space="preserve"> 24 Gryazin/Fedorov</t>
  </si>
  <si>
    <t xml:space="preserve"> 57 Meus/Vana</t>
  </si>
  <si>
    <t xml:space="preserve">  7 Berkis/Ceporjus</t>
  </si>
  <si>
    <t xml:space="preserve"> 73 Tuberik/Taevas</t>
  </si>
  <si>
    <t>SS4</t>
  </si>
  <si>
    <t>Lauluväljak2</t>
  </si>
  <si>
    <t xml:space="preserve">  64.17 km/h</t>
  </si>
  <si>
    <t xml:space="preserve">  66.56 km/h</t>
  </si>
  <si>
    <t xml:space="preserve">  59.19 km/h</t>
  </si>
  <si>
    <t xml:space="preserve">  61.22 km/h</t>
  </si>
  <si>
    <t xml:space="preserve">  57.03 km/h</t>
  </si>
  <si>
    <t xml:space="preserve">  59.64 km/h</t>
  </si>
  <si>
    <t xml:space="preserve">  64.91 km/h</t>
  </si>
  <si>
    <t xml:space="preserve">  51.50 km/h</t>
  </si>
  <si>
    <t>201 Ojaperv/Talve</t>
  </si>
  <si>
    <t xml:space="preserve"> 49 Ringenberg/Heina</t>
  </si>
  <si>
    <t>SS5</t>
  </si>
  <si>
    <t>Saverna1</t>
  </si>
  <si>
    <t xml:space="preserve"> 114.87 km/h</t>
  </si>
  <si>
    <t xml:space="preserve"> 122.09 km/h</t>
  </si>
  <si>
    <t xml:space="preserve"> 107.30 km/h</t>
  </si>
  <si>
    <t xml:space="preserve"> 109.54 km/h</t>
  </si>
  <si>
    <t xml:space="preserve"> 101.81 km/h</t>
  </si>
  <si>
    <t xml:space="preserve"> 109.77 km/h</t>
  </si>
  <si>
    <t xml:space="preserve"> 108.54 km/h</t>
  </si>
  <si>
    <t xml:space="preserve"> 117.19 km/h</t>
  </si>
  <si>
    <t xml:space="preserve">  93.29 km/h</t>
  </si>
  <si>
    <t>11.27 km</t>
  </si>
  <si>
    <t xml:space="preserve"> 12 Vierimaa/Rajasalo</t>
  </si>
  <si>
    <t>100 Plangi/Sarapuu</t>
  </si>
  <si>
    <t xml:space="preserve"> 23 Volver/Jōerand</t>
  </si>
  <si>
    <t>SS6</t>
  </si>
  <si>
    <t>Piigaste1</t>
  </si>
  <si>
    <t xml:space="preserve"> 126.87 km/h</t>
  </si>
  <si>
    <t xml:space="preserve"> 134.49 km/h</t>
  </si>
  <si>
    <t xml:space="preserve"> 119.67 km/h</t>
  </si>
  <si>
    <t xml:space="preserve"> 121.84 km/h</t>
  </si>
  <si>
    <t xml:space="preserve"> 112.10 km/h</t>
  </si>
  <si>
    <t xml:space="preserve"> 123.57 km/h</t>
  </si>
  <si>
    <t xml:space="preserve"> 122.22 km/h</t>
  </si>
  <si>
    <t xml:space="preserve"> 129.88 km/h</t>
  </si>
  <si>
    <t xml:space="preserve"> 101.25 km/h</t>
  </si>
  <si>
    <t>26.77 km</t>
  </si>
  <si>
    <t>SS7</t>
  </si>
  <si>
    <t>Saverna2</t>
  </si>
  <si>
    <t xml:space="preserve"> 115.43 km/h</t>
  </si>
  <si>
    <t xml:space="preserve"> 121.15 km/h</t>
  </si>
  <si>
    <t xml:space="preserve"> 108.80 km/h</t>
  </si>
  <si>
    <t xml:space="preserve">  98.40 km/h</t>
  </si>
  <si>
    <t xml:space="preserve"> 109.86 km/h</t>
  </si>
  <si>
    <t xml:space="preserve"> 107.85 km/h</t>
  </si>
  <si>
    <t xml:space="preserve"> 116.72 km/h</t>
  </si>
  <si>
    <t xml:space="preserve">  93.18 km/h</t>
  </si>
  <si>
    <t>SS8</t>
  </si>
  <si>
    <t>Piigaste2</t>
  </si>
  <si>
    <t xml:space="preserve"> 129.99 km/h</t>
  </si>
  <si>
    <t xml:space="preserve"> 132.80 km/h</t>
  </si>
  <si>
    <t xml:space="preserve"> 120.66 km/h</t>
  </si>
  <si>
    <t xml:space="preserve"> 122.14 km/h</t>
  </si>
  <si>
    <t xml:space="preserve"> 111.14 km/h</t>
  </si>
  <si>
    <t xml:space="preserve"> 125.75 km/h</t>
  </si>
  <si>
    <t xml:space="preserve"> 124.50 km/h</t>
  </si>
  <si>
    <t xml:space="preserve"> 129.90 km/h</t>
  </si>
  <si>
    <t xml:space="preserve"> 102.25 km/h</t>
  </si>
  <si>
    <t>SS9</t>
  </si>
  <si>
    <t>Ignase1</t>
  </si>
  <si>
    <t xml:space="preserve"> 119.95 km/h</t>
  </si>
  <si>
    <t xml:space="preserve"> 122.72 km/h</t>
  </si>
  <si>
    <t xml:space="preserve"> 110.35 km/h</t>
  </si>
  <si>
    <t xml:space="preserve"> 113.25 km/h</t>
  </si>
  <si>
    <t xml:space="preserve"> 104.25 km/h</t>
  </si>
  <si>
    <t xml:space="preserve"> 112.57 km/h</t>
  </si>
  <si>
    <t xml:space="preserve"> 115.28 km/h</t>
  </si>
  <si>
    <t xml:space="preserve"> 120.12 km/h</t>
  </si>
  <si>
    <t xml:space="preserve">  93.91 km/h</t>
  </si>
  <si>
    <t>17.16 km</t>
  </si>
  <si>
    <t>205 Siniorg/Viitra</t>
  </si>
  <si>
    <t xml:space="preserve"> 28 Subi/Subi</t>
  </si>
  <si>
    <t>SS10</t>
  </si>
  <si>
    <t>Ignase2</t>
  </si>
  <si>
    <t xml:space="preserve"> 120.52 km/h</t>
  </si>
  <si>
    <t xml:space="preserve"> 122.82 km/h</t>
  </si>
  <si>
    <t xml:space="preserve"> 111.59 km/h</t>
  </si>
  <si>
    <t xml:space="preserve"> 104.32 km/h</t>
  </si>
  <si>
    <t xml:space="preserve"> 113.89 km/h</t>
  </si>
  <si>
    <t xml:space="preserve"> 114.02 km/h</t>
  </si>
  <si>
    <t xml:space="preserve"> 120.92 km/h</t>
  </si>
  <si>
    <t xml:space="preserve">  92.60 km/h</t>
  </si>
  <si>
    <t xml:space="preserve"> 20 Nikonchuk/Nikonchuk</t>
  </si>
  <si>
    <t>Total 128.12 km</t>
  </si>
  <si>
    <t>Karistused / Penalties</t>
  </si>
  <si>
    <t>TC</t>
  </si>
  <si>
    <t>Reason</t>
  </si>
  <si>
    <t>Total penalty</t>
  </si>
  <si>
    <t xml:space="preserve"> 48</t>
  </si>
  <si>
    <t>False start</t>
  </si>
  <si>
    <t>0.10</t>
  </si>
  <si>
    <t xml:space="preserve"> 16</t>
  </si>
  <si>
    <t>5.00</t>
  </si>
  <si>
    <t xml:space="preserve">  2</t>
  </si>
  <si>
    <t>8 min. late</t>
  </si>
  <si>
    <t xml:space="preserve"> 1.20</t>
  </si>
  <si>
    <t xml:space="preserve"> 34</t>
  </si>
  <si>
    <t>TC2</t>
  </si>
  <si>
    <t>17 min. late</t>
  </si>
  <si>
    <t xml:space="preserve"> 37</t>
  </si>
  <si>
    <t>TC4A</t>
  </si>
  <si>
    <t>2 min. early</t>
  </si>
  <si>
    <t xml:space="preserve"> 51</t>
  </si>
  <si>
    <t>TC2B</t>
  </si>
  <si>
    <t>2 min. late</t>
  </si>
  <si>
    <t xml:space="preserve"> 67</t>
  </si>
  <si>
    <t>TC6B</t>
  </si>
  <si>
    <t xml:space="preserve"> 68</t>
  </si>
  <si>
    <t>20 min. late</t>
  </si>
  <si>
    <t xml:space="preserve"> 81</t>
  </si>
  <si>
    <t>5 min. late</t>
  </si>
  <si>
    <t xml:space="preserve"> 0.50</t>
  </si>
  <si>
    <t>Group / Class</t>
  </si>
  <si>
    <t>Participants</t>
  </si>
  <si>
    <t>Total</t>
  </si>
  <si>
    <t>Class</t>
  </si>
  <si>
    <t>Drivers</t>
  </si>
  <si>
    <t>Estonian Rally Championship</t>
  </si>
  <si>
    <t>Latvian Rally Championship</t>
  </si>
  <si>
    <t>LRC2</t>
  </si>
  <si>
    <t>LRC1</t>
  </si>
  <si>
    <t>LRC3</t>
  </si>
  <si>
    <t>RK1</t>
  </si>
  <si>
    <t>EE Championship Power Stage - Special Stage 10</t>
  </si>
  <si>
    <t>LV Championship Power Stage - Special Stage 10</t>
  </si>
  <si>
    <t>Results for  EMV 3 - Dmack Trophy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</si>
</sst>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"/>
    <numFmt numFmtId="167" formatCode="0"/>
    <numFmt numFmtId="168" formatCode="0.00"/>
  </numFmts>
  <fonts count="46">
    <font>
      <sz val="10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21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color indexed="10"/>
      <name val="Arial"/>
      <family val="2"/>
    </font>
    <font>
      <b/>
      <i/>
      <sz val="14"/>
      <name val="Calibri"/>
      <family val="2"/>
    </font>
    <font>
      <sz val="14"/>
      <name val="Calibri"/>
      <family val="2"/>
    </font>
    <font>
      <b/>
      <sz val="8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8"/>
      <color indexed="8"/>
      <name val="Arial Black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i/>
      <sz val="12"/>
      <name val="Calibri"/>
      <family val="2"/>
    </font>
    <font>
      <b/>
      <i/>
      <sz val="11"/>
      <color indexed="8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b/>
      <sz val="8"/>
      <name val="Calibri"/>
      <family val="2"/>
    </font>
    <font>
      <sz val="9"/>
      <name val="Calibri"/>
      <family val="2"/>
    </font>
    <font>
      <i/>
      <sz val="9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0">
    <xf numFmtId="164" fontId="0" fillId="0" borderId="0" xfId="0" applyAlignment="1">
      <alignment/>
    </xf>
    <xf numFmtId="164" fontId="0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Alignment="1">
      <alignment horizontal="center" vertical="center"/>
    </xf>
    <xf numFmtId="164" fontId="0" fillId="0" borderId="0" xfId="0" applyAlignment="1">
      <alignment vertical="center"/>
    </xf>
    <xf numFmtId="164" fontId="1" fillId="2" borderId="0" xfId="0" applyFont="1" applyFill="1" applyAlignment="1">
      <alignment horizontal="center" vertical="center"/>
    </xf>
    <xf numFmtId="164" fontId="0" fillId="2" borderId="0" xfId="0" applyNumberFormat="1" applyFill="1" applyAlignment="1">
      <alignment vertical="center"/>
    </xf>
    <xf numFmtId="164" fontId="0" fillId="2" borderId="0" xfId="0" applyFill="1" applyAlignment="1">
      <alignment horizontal="center" vertical="center"/>
    </xf>
    <xf numFmtId="164" fontId="0" fillId="2" borderId="0" xfId="0" applyFill="1" applyAlignment="1">
      <alignment vertical="center"/>
    </xf>
    <xf numFmtId="165" fontId="2" fillId="2" borderId="0" xfId="0" applyNumberFormat="1" applyFont="1" applyFill="1" applyAlignment="1">
      <alignment horizontal="center" vertical="center"/>
    </xf>
    <xf numFmtId="164" fontId="3" fillId="2" borderId="0" xfId="0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right" vertical="center"/>
    </xf>
    <xf numFmtId="164" fontId="5" fillId="2" borderId="0" xfId="0" applyFont="1" applyFill="1" applyAlignment="1">
      <alignment vertical="center"/>
    </xf>
    <xf numFmtId="165" fontId="6" fillId="2" borderId="0" xfId="0" applyNumberFormat="1" applyFont="1" applyFill="1" applyAlignment="1">
      <alignment horizontal="center" vertical="center"/>
    </xf>
    <xf numFmtId="164" fontId="7" fillId="2" borderId="0" xfId="0" applyFont="1" applyFill="1" applyBorder="1" applyAlignment="1">
      <alignment horizontal="right" vertical="center"/>
    </xf>
    <xf numFmtId="165" fontId="7" fillId="2" borderId="0" xfId="0" applyNumberFormat="1" applyFont="1" applyFill="1" applyBorder="1" applyAlignment="1">
      <alignment horizontal="center" vertical="center"/>
    </xf>
    <xf numFmtId="164" fontId="8" fillId="2" borderId="0" xfId="0" applyFont="1" applyFill="1" applyAlignment="1">
      <alignment horizontal="center" vertical="center"/>
    </xf>
    <xf numFmtId="164" fontId="7" fillId="2" borderId="1" xfId="0" applyFont="1" applyFill="1" applyBorder="1" applyAlignment="1">
      <alignment horizontal="right" vertical="center"/>
    </xf>
    <xf numFmtId="165" fontId="7" fillId="2" borderId="1" xfId="0" applyNumberFormat="1" applyFont="1" applyFill="1" applyBorder="1" applyAlignment="1">
      <alignment horizontal="center" vertical="center"/>
    </xf>
    <xf numFmtId="164" fontId="0" fillId="2" borderId="0" xfId="0" applyFont="1" applyFill="1" applyAlignment="1">
      <alignment vertical="center"/>
    </xf>
    <xf numFmtId="165" fontId="7" fillId="2" borderId="2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Alignment="1">
      <alignment vertical="center"/>
    </xf>
    <xf numFmtId="164" fontId="10" fillId="2" borderId="0" xfId="0" applyFont="1" applyFill="1" applyAlignment="1">
      <alignment horizontal="center" vertical="center"/>
    </xf>
    <xf numFmtId="164" fontId="10" fillId="2" borderId="0" xfId="0" applyFont="1" applyFill="1" applyAlignment="1">
      <alignment vertical="center"/>
    </xf>
    <xf numFmtId="164" fontId="11" fillId="3" borderId="3" xfId="0" applyNumberFormat="1" applyFont="1" applyFill="1" applyBorder="1" applyAlignment="1">
      <alignment horizontal="right" vertical="center"/>
    </xf>
    <xf numFmtId="164" fontId="11" fillId="3" borderId="4" xfId="0" applyFont="1" applyFill="1" applyBorder="1" applyAlignment="1">
      <alignment horizontal="center" vertical="center"/>
    </xf>
    <xf numFmtId="164" fontId="11" fillId="3" borderId="4" xfId="0" applyFont="1" applyFill="1" applyBorder="1" applyAlignment="1">
      <alignment vertical="center"/>
    </xf>
    <xf numFmtId="165" fontId="11" fillId="3" borderId="4" xfId="0" applyNumberFormat="1" applyFont="1" applyFill="1" applyBorder="1" applyAlignment="1">
      <alignment horizontal="left" vertical="center"/>
    </xf>
    <xf numFmtId="164" fontId="11" fillId="3" borderId="2" xfId="0" applyFont="1" applyFill="1" applyBorder="1" applyAlignment="1">
      <alignment horizontal="center" vertical="center"/>
    </xf>
    <xf numFmtId="165" fontId="12" fillId="2" borderId="3" xfId="0" applyNumberFormat="1" applyFont="1" applyFill="1" applyBorder="1" applyAlignment="1">
      <alignment horizontal="right" vertical="center"/>
    </xf>
    <xf numFmtId="164" fontId="7" fillId="2" borderId="4" xfId="0" applyNumberFormat="1" applyFont="1" applyFill="1" applyBorder="1" applyAlignment="1">
      <alignment horizontal="right" vertical="center"/>
    </xf>
    <xf numFmtId="165" fontId="12" fillId="2" borderId="4" xfId="0" applyNumberFormat="1" applyFont="1" applyFill="1" applyBorder="1" applyAlignment="1">
      <alignment horizontal="center" vertical="center"/>
    </xf>
    <xf numFmtId="165" fontId="12" fillId="2" borderId="4" xfId="0" applyNumberFormat="1" applyFont="1" applyFill="1" applyBorder="1" applyAlignment="1">
      <alignment vertical="center"/>
    </xf>
    <xf numFmtId="164" fontId="7" fillId="0" borderId="4" xfId="0" applyNumberFormat="1" applyFont="1" applyFill="1" applyBorder="1" applyAlignment="1">
      <alignment horizontal="right" vertical="center"/>
    </xf>
    <xf numFmtId="165" fontId="12" fillId="0" borderId="3" xfId="0" applyNumberFormat="1" applyFont="1" applyFill="1" applyBorder="1" applyAlignment="1">
      <alignment horizontal="right" vertical="center"/>
    </xf>
    <xf numFmtId="165" fontId="12" fillId="0" borderId="4" xfId="0" applyNumberFormat="1" applyFont="1" applyFill="1" applyBorder="1" applyAlignment="1">
      <alignment horizontal="center" vertical="center"/>
    </xf>
    <xf numFmtId="165" fontId="12" fillId="0" borderId="4" xfId="0" applyNumberFormat="1" applyFont="1" applyFill="1" applyBorder="1" applyAlignment="1">
      <alignment vertical="center"/>
    </xf>
    <xf numFmtId="165" fontId="7" fillId="0" borderId="2" xfId="0" applyNumberFormat="1" applyFont="1" applyFill="1" applyBorder="1" applyAlignment="1">
      <alignment horizontal="center" vertical="center"/>
    </xf>
    <xf numFmtId="164" fontId="0" fillId="2" borderId="0" xfId="0" applyFill="1" applyAlignment="1">
      <alignment/>
    </xf>
    <xf numFmtId="164" fontId="13" fillId="2" borderId="0" xfId="0" applyFont="1" applyFill="1" applyAlignment="1">
      <alignment/>
    </xf>
    <xf numFmtId="164" fontId="0" fillId="2" borderId="0" xfId="0" applyNumberFormat="1" applyFill="1" applyAlignment="1">
      <alignment/>
    </xf>
    <xf numFmtId="165" fontId="14" fillId="2" borderId="0" xfId="0" applyNumberFormat="1" applyFont="1" applyFill="1" applyAlignment="1">
      <alignment/>
    </xf>
    <xf numFmtId="165" fontId="15" fillId="2" borderId="0" xfId="0" applyNumberFormat="1" applyFont="1" applyFill="1" applyAlignment="1">
      <alignment/>
    </xf>
    <xf numFmtId="165" fontId="16" fillId="2" borderId="0" xfId="0" applyNumberFormat="1" applyFont="1" applyFill="1" applyAlignment="1">
      <alignment/>
    </xf>
    <xf numFmtId="165" fontId="17" fillId="2" borderId="0" xfId="0" applyNumberFormat="1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164" fontId="18" fillId="0" borderId="0" xfId="0" applyFont="1" applyAlignment="1">
      <alignment horizontal="left"/>
    </xf>
    <xf numFmtId="164" fontId="19" fillId="2" borderId="0" xfId="0" applyFont="1" applyFill="1" applyAlignment="1">
      <alignment/>
    </xf>
    <xf numFmtId="164" fontId="20" fillId="2" borderId="0" xfId="0" applyFont="1" applyFill="1" applyAlignment="1">
      <alignment/>
    </xf>
    <xf numFmtId="165" fontId="11" fillId="4" borderId="5" xfId="0" applyNumberFormat="1" applyFont="1" applyFill="1" applyBorder="1" applyAlignment="1">
      <alignment/>
    </xf>
    <xf numFmtId="164" fontId="11" fillId="4" borderId="6" xfId="0" applyFont="1" applyFill="1" applyBorder="1" applyAlignment="1">
      <alignment horizontal="right"/>
    </xf>
    <xf numFmtId="165" fontId="11" fillId="4" borderId="7" xfId="0" applyNumberFormat="1" applyFont="1" applyFill="1" applyBorder="1" applyAlignment="1">
      <alignment/>
    </xf>
    <xf numFmtId="164" fontId="21" fillId="4" borderId="1" xfId="0" applyFont="1" applyFill="1" applyBorder="1" applyAlignment="1">
      <alignment horizontal="center"/>
    </xf>
    <xf numFmtId="165" fontId="11" fillId="4" borderId="5" xfId="0" applyNumberFormat="1" applyFont="1" applyFill="1" applyBorder="1" applyAlignment="1">
      <alignment horizontal="center"/>
    </xf>
    <xf numFmtId="164" fontId="11" fillId="4" borderId="8" xfId="0" applyFont="1" applyFill="1" applyBorder="1" applyAlignment="1">
      <alignment horizontal="center"/>
    </xf>
    <xf numFmtId="164" fontId="19" fillId="4" borderId="9" xfId="0" applyFont="1" applyFill="1" applyBorder="1" applyAlignment="1">
      <alignment/>
    </xf>
    <xf numFmtId="164" fontId="11" fillId="4" borderId="10" xfId="0" applyFont="1" applyFill="1" applyBorder="1" applyAlignment="1">
      <alignment/>
    </xf>
    <xf numFmtId="165" fontId="21" fillId="4" borderId="1" xfId="0" applyNumberFormat="1" applyFont="1" applyFill="1" applyBorder="1" applyAlignment="1">
      <alignment horizontal="center"/>
    </xf>
    <xf numFmtId="165" fontId="11" fillId="4" borderId="8" xfId="0" applyNumberFormat="1" applyFont="1" applyFill="1" applyBorder="1" applyAlignment="1">
      <alignment horizontal="left" indent="1"/>
    </xf>
    <xf numFmtId="165" fontId="22" fillId="0" borderId="5" xfId="0" applyNumberFormat="1" applyFont="1" applyFill="1" applyBorder="1" applyAlignment="1">
      <alignment horizontal="left"/>
    </xf>
    <xf numFmtId="164" fontId="22" fillId="0" borderId="6" xfId="0" applyNumberFormat="1" applyFont="1" applyFill="1" applyBorder="1" applyAlignment="1">
      <alignment horizontal="right"/>
    </xf>
    <xf numFmtId="165" fontId="22" fillId="0" borderId="6" xfId="0" applyNumberFormat="1" applyFont="1" applyFill="1" applyBorder="1" applyAlignment="1">
      <alignment/>
    </xf>
    <xf numFmtId="165" fontId="23" fillId="0" borderId="11" xfId="0" applyNumberFormat="1" applyFont="1" applyFill="1" applyBorder="1" applyAlignment="1">
      <alignment horizontal="center"/>
    </xf>
    <xf numFmtId="165" fontId="23" fillId="0" borderId="6" xfId="0" applyNumberFormat="1" applyFont="1" applyFill="1" applyBorder="1" applyAlignment="1">
      <alignment horizontal="center"/>
    </xf>
    <xf numFmtId="165" fontId="23" fillId="0" borderId="5" xfId="0" applyNumberFormat="1" applyFont="1" applyFill="1" applyBorder="1" applyAlignment="1">
      <alignment horizontal="left" indent="1"/>
    </xf>
    <xf numFmtId="165" fontId="22" fillId="0" borderId="7" xfId="0" applyNumberFormat="1" applyFont="1" applyFill="1" applyBorder="1" applyAlignment="1">
      <alignment horizontal="right" indent="1"/>
    </xf>
    <xf numFmtId="164" fontId="0" fillId="0" borderId="0" xfId="0" applyFill="1" applyBorder="1" applyAlignment="1">
      <alignment/>
    </xf>
    <xf numFmtId="165" fontId="0" fillId="0" borderId="0" xfId="0" applyNumberFormat="1" applyFill="1" applyAlignment="1">
      <alignment/>
    </xf>
    <xf numFmtId="164" fontId="0" fillId="0" borderId="0" xfId="0" applyFill="1" applyAlignment="1">
      <alignment/>
    </xf>
    <xf numFmtId="165" fontId="22" fillId="0" borderId="8" xfId="0" applyNumberFormat="1" applyFont="1" applyFill="1" applyBorder="1" applyAlignment="1">
      <alignment horizontal="center"/>
    </xf>
    <xf numFmtId="165" fontId="22" fillId="0" borderId="9" xfId="0" applyNumberFormat="1" applyFont="1" applyFill="1" applyBorder="1" applyAlignment="1">
      <alignment horizontal="right"/>
    </xf>
    <xf numFmtId="165" fontId="22" fillId="0" borderId="9" xfId="0" applyNumberFormat="1" applyFont="1" applyFill="1" applyBorder="1" applyAlignment="1">
      <alignment/>
    </xf>
    <xf numFmtId="165" fontId="23" fillId="0" borderId="12" xfId="0" applyNumberFormat="1" applyFont="1" applyFill="1" applyBorder="1" applyAlignment="1">
      <alignment horizontal="center"/>
    </xf>
    <xf numFmtId="165" fontId="23" fillId="0" borderId="9" xfId="0" applyNumberFormat="1" applyFont="1" applyFill="1" applyBorder="1" applyAlignment="1">
      <alignment horizontal="center"/>
    </xf>
    <xf numFmtId="165" fontId="23" fillId="0" borderId="8" xfId="0" applyNumberFormat="1" applyFont="1" applyFill="1" applyBorder="1" applyAlignment="1">
      <alignment horizontal="left" indent="1"/>
    </xf>
    <xf numFmtId="165" fontId="20" fillId="0" borderId="10" xfId="0" applyNumberFormat="1" applyFont="1" applyFill="1" applyBorder="1" applyAlignment="1">
      <alignment horizontal="right" indent="1"/>
    </xf>
    <xf numFmtId="165" fontId="24" fillId="0" borderId="0" xfId="0" applyNumberFormat="1" applyFont="1" applyFill="1" applyAlignment="1">
      <alignment/>
    </xf>
    <xf numFmtId="165" fontId="23" fillId="3" borderId="6" xfId="0" applyNumberFormat="1" applyFont="1" applyFill="1" applyBorder="1" applyAlignment="1">
      <alignment horizontal="center"/>
    </xf>
    <xf numFmtId="165" fontId="23" fillId="3" borderId="9" xfId="0" applyNumberFormat="1" applyFont="1" applyFill="1" applyBorder="1" applyAlignment="1">
      <alignment horizontal="center"/>
    </xf>
    <xf numFmtId="165" fontId="23" fillId="0" borderId="13" xfId="0" applyNumberFormat="1" applyFont="1" applyFill="1" applyBorder="1" applyAlignment="1">
      <alignment horizontal="left" indent="1"/>
    </xf>
    <xf numFmtId="165" fontId="20" fillId="0" borderId="14" xfId="0" applyNumberFormat="1" applyFont="1" applyFill="1" applyBorder="1" applyAlignment="1">
      <alignment horizontal="right" indent="1"/>
    </xf>
    <xf numFmtId="165" fontId="25" fillId="0" borderId="11" xfId="0" applyNumberFormat="1" applyFont="1" applyFill="1" applyBorder="1" applyAlignment="1">
      <alignment horizontal="left" indent="1"/>
    </xf>
    <xf numFmtId="165" fontId="25" fillId="0" borderId="7" xfId="0" applyNumberFormat="1" applyFont="1" applyFill="1" applyBorder="1" applyAlignment="1">
      <alignment horizontal="left" indent="1"/>
    </xf>
    <xf numFmtId="164" fontId="25" fillId="0" borderId="12" xfId="0" applyFont="1" applyFill="1" applyBorder="1" applyAlignment="1">
      <alignment horizontal="left" indent="1"/>
    </xf>
    <xf numFmtId="165" fontId="25" fillId="0" borderId="10" xfId="0" applyNumberFormat="1" applyFont="1" applyFill="1" applyBorder="1" applyAlignment="1">
      <alignment horizontal="left" indent="1"/>
    </xf>
    <xf numFmtId="165" fontId="23" fillId="2" borderId="6" xfId="0" applyNumberFormat="1" applyFont="1" applyFill="1" applyBorder="1" applyAlignment="1">
      <alignment horizontal="center"/>
    </xf>
    <xf numFmtId="165" fontId="23" fillId="2" borderId="9" xfId="0" applyNumberFormat="1" applyFont="1" applyFill="1" applyBorder="1" applyAlignment="1">
      <alignment horizontal="center"/>
    </xf>
    <xf numFmtId="165" fontId="21" fillId="4" borderId="2" xfId="0" applyNumberFormat="1" applyFont="1" applyFill="1" applyBorder="1" applyAlignment="1">
      <alignment horizontal="center"/>
    </xf>
    <xf numFmtId="164" fontId="21" fillId="4" borderId="3" xfId="0" applyNumberFormat="1" applyFont="1" applyFill="1" applyBorder="1" applyAlignment="1">
      <alignment horizontal="center"/>
    </xf>
    <xf numFmtId="165" fontId="22" fillId="2" borderId="5" xfId="0" applyNumberFormat="1" applyFont="1" applyFill="1" applyBorder="1" applyAlignment="1">
      <alignment horizontal="left"/>
    </xf>
    <xf numFmtId="164" fontId="22" fillId="2" borderId="6" xfId="0" applyNumberFormat="1" applyFont="1" applyFill="1" applyBorder="1" applyAlignment="1">
      <alignment horizontal="right"/>
    </xf>
    <xf numFmtId="165" fontId="22" fillId="2" borderId="6" xfId="0" applyNumberFormat="1" applyFont="1" applyFill="1" applyBorder="1" applyAlignment="1">
      <alignment/>
    </xf>
    <xf numFmtId="165" fontId="23" fillId="2" borderId="11" xfId="0" applyNumberFormat="1" applyFont="1" applyFill="1" applyBorder="1" applyAlignment="1">
      <alignment horizontal="center"/>
    </xf>
    <xf numFmtId="165" fontId="23" fillId="2" borderId="7" xfId="0" applyNumberFormat="1" applyFont="1" applyFill="1" applyBorder="1" applyAlignment="1">
      <alignment horizontal="center"/>
    </xf>
    <xf numFmtId="165" fontId="23" fillId="2" borderId="7" xfId="0" applyNumberFormat="1" applyFont="1" applyFill="1" applyBorder="1" applyAlignment="1">
      <alignment horizontal="left" indent="1"/>
    </xf>
    <xf numFmtId="165" fontId="22" fillId="2" borderId="5" xfId="0" applyNumberFormat="1" applyFont="1" applyFill="1" applyBorder="1" applyAlignment="1">
      <alignment horizontal="right" indent="1"/>
    </xf>
    <xf numFmtId="164" fontId="0" fillId="2" borderId="0" xfId="0" applyFill="1" applyBorder="1" applyAlignment="1">
      <alignment/>
    </xf>
    <xf numFmtId="165" fontId="0" fillId="2" borderId="0" xfId="0" applyNumberFormat="1" applyFill="1" applyAlignment="1">
      <alignment/>
    </xf>
    <xf numFmtId="165" fontId="22" fillId="2" borderId="8" xfId="0" applyNumberFormat="1" applyFont="1" applyFill="1" applyBorder="1" applyAlignment="1">
      <alignment horizontal="center"/>
    </xf>
    <xf numFmtId="165" fontId="22" fillId="2" borderId="9" xfId="0" applyNumberFormat="1" applyFont="1" applyFill="1" applyBorder="1" applyAlignment="1">
      <alignment horizontal="right"/>
    </xf>
    <xf numFmtId="165" fontId="22" fillId="2" borderId="9" xfId="0" applyNumberFormat="1" applyFont="1" applyFill="1" applyBorder="1" applyAlignment="1">
      <alignment/>
    </xf>
    <xf numFmtId="165" fontId="23" fillId="2" borderId="12" xfId="0" applyNumberFormat="1" applyFont="1" applyFill="1" applyBorder="1" applyAlignment="1">
      <alignment horizontal="center"/>
    </xf>
    <xf numFmtId="165" fontId="23" fillId="2" borderId="10" xfId="0" applyNumberFormat="1" applyFont="1" applyFill="1" applyBorder="1" applyAlignment="1">
      <alignment horizontal="center"/>
    </xf>
    <xf numFmtId="165" fontId="23" fillId="2" borderId="10" xfId="0" applyNumberFormat="1" applyFont="1" applyFill="1" applyBorder="1" applyAlignment="1">
      <alignment horizontal="left" indent="1"/>
    </xf>
    <xf numFmtId="165" fontId="20" fillId="2" borderId="8" xfId="0" applyNumberFormat="1" applyFont="1" applyFill="1" applyBorder="1" applyAlignment="1">
      <alignment horizontal="right" indent="1"/>
    </xf>
    <xf numFmtId="165" fontId="25" fillId="2" borderId="6" xfId="0" applyNumberFormat="1" applyFont="1" applyFill="1" applyBorder="1" applyAlignment="1">
      <alignment horizontal="left" indent="1"/>
    </xf>
    <xf numFmtId="165" fontId="25" fillId="2" borderId="7" xfId="0" applyNumberFormat="1" applyFont="1" applyFill="1" applyBorder="1" applyAlignment="1">
      <alignment horizontal="left" indent="1"/>
    </xf>
    <xf numFmtId="164" fontId="25" fillId="2" borderId="9" xfId="0" applyFont="1" applyFill="1" applyBorder="1" applyAlignment="1">
      <alignment horizontal="left" indent="1"/>
    </xf>
    <xf numFmtId="165" fontId="25" fillId="2" borderId="10" xfId="0" applyNumberFormat="1" applyFont="1" applyFill="1" applyBorder="1" applyAlignment="1">
      <alignment horizontal="left" indent="1"/>
    </xf>
    <xf numFmtId="164" fontId="26" fillId="0" borderId="0" xfId="0" applyFont="1" applyAlignment="1">
      <alignment/>
    </xf>
    <xf numFmtId="164" fontId="27" fillId="0" borderId="0" xfId="0" applyNumberFormat="1" applyFont="1" applyAlignment="1">
      <alignment horizontal="right"/>
    </xf>
    <xf numFmtId="164" fontId="28" fillId="0" borderId="0" xfId="0" applyFont="1" applyAlignment="1">
      <alignment horizontal="center"/>
    </xf>
    <xf numFmtId="164" fontId="28" fillId="0" borderId="0" xfId="0" applyFont="1" applyAlignment="1">
      <alignment/>
    </xf>
    <xf numFmtId="164" fontId="28" fillId="0" borderId="0" xfId="0" applyFont="1" applyAlignment="1">
      <alignment horizontal="left"/>
    </xf>
    <xf numFmtId="164" fontId="29" fillId="0" borderId="0" xfId="0" applyFont="1" applyAlignment="1">
      <alignment horizontal="right"/>
    </xf>
    <xf numFmtId="164" fontId="30" fillId="0" borderId="0" xfId="0" applyFont="1" applyAlignment="1">
      <alignment/>
    </xf>
    <xf numFmtId="164" fontId="30" fillId="0" borderId="0" xfId="0" applyFont="1" applyAlignment="1">
      <alignment horizontal="center"/>
    </xf>
    <xf numFmtId="164" fontId="31" fillId="0" borderId="0" xfId="0" applyFont="1" applyAlignment="1">
      <alignment/>
    </xf>
    <xf numFmtId="165" fontId="6" fillId="2" borderId="0" xfId="0" applyNumberFormat="1" applyFont="1" applyFill="1" applyBorder="1" applyAlignment="1">
      <alignment horizontal="center"/>
    </xf>
    <xf numFmtId="164" fontId="29" fillId="2" borderId="0" xfId="0" applyFont="1" applyFill="1" applyAlignment="1">
      <alignment horizontal="right"/>
    </xf>
    <xf numFmtId="164" fontId="30" fillId="2" borderId="0" xfId="0" applyFont="1" applyFill="1" applyAlignment="1">
      <alignment/>
    </xf>
    <xf numFmtId="164" fontId="26" fillId="2" borderId="0" xfId="0" applyFont="1" applyFill="1" applyAlignment="1">
      <alignment/>
    </xf>
    <xf numFmtId="164" fontId="32" fillId="2" borderId="0" xfId="0" applyNumberFormat="1" applyFont="1" applyFill="1" applyAlignment="1">
      <alignment horizontal="left"/>
    </xf>
    <xf numFmtId="164" fontId="10" fillId="2" borderId="0" xfId="0" applyFont="1" applyFill="1" applyAlignment="1">
      <alignment horizontal="center"/>
    </xf>
    <xf numFmtId="164" fontId="10" fillId="2" borderId="0" xfId="0" applyFont="1" applyFill="1" applyAlignment="1">
      <alignment/>
    </xf>
    <xf numFmtId="164" fontId="28" fillId="2" borderId="0" xfId="0" applyFont="1" applyFill="1" applyAlignment="1">
      <alignment/>
    </xf>
    <xf numFmtId="164" fontId="27" fillId="2" borderId="0" xfId="0" applyFont="1" applyFill="1" applyAlignment="1">
      <alignment horizontal="center"/>
    </xf>
    <xf numFmtId="164" fontId="28" fillId="2" borderId="0" xfId="0" applyFont="1" applyFill="1" applyAlignment="1">
      <alignment horizontal="left"/>
    </xf>
    <xf numFmtId="164" fontId="33" fillId="5" borderId="0" xfId="0" applyNumberFormat="1" applyFont="1" applyFill="1" applyAlignment="1">
      <alignment horizontal="right"/>
    </xf>
    <xf numFmtId="164" fontId="34" fillId="5" borderId="0" xfId="0" applyNumberFormat="1" applyFont="1" applyFill="1" applyAlignment="1">
      <alignment horizontal="left"/>
    </xf>
    <xf numFmtId="164" fontId="35" fillId="5" borderId="0" xfId="0" applyFont="1" applyFill="1" applyAlignment="1">
      <alignment horizontal="center"/>
    </xf>
    <xf numFmtId="164" fontId="35" fillId="5" borderId="0" xfId="0" applyFont="1" applyFill="1" applyAlignment="1">
      <alignment/>
    </xf>
    <xf numFmtId="164" fontId="34" fillId="5" borderId="0" xfId="0" applyFont="1" applyFill="1" applyAlignment="1">
      <alignment horizontal="left"/>
    </xf>
    <xf numFmtId="166" fontId="36" fillId="5" borderId="0" xfId="0" applyNumberFormat="1" applyFont="1" applyFill="1" applyAlignment="1">
      <alignment horizontal="right"/>
    </xf>
    <xf numFmtId="166" fontId="37" fillId="2" borderId="0" xfId="0" applyNumberFormat="1" applyFont="1" applyFill="1" applyAlignment="1">
      <alignment/>
    </xf>
    <xf numFmtId="164" fontId="37" fillId="2" borderId="0" xfId="0" applyFont="1" applyFill="1" applyAlignment="1">
      <alignment/>
    </xf>
    <xf numFmtId="164" fontId="37" fillId="2" borderId="0" xfId="0" applyFont="1" applyFill="1" applyAlignment="1">
      <alignment horizontal="center"/>
    </xf>
    <xf numFmtId="164" fontId="31" fillId="2" borderId="0" xfId="0" applyFont="1" applyFill="1" applyAlignment="1">
      <alignment horizontal="center"/>
    </xf>
    <xf numFmtId="166" fontId="37" fillId="0" borderId="0" xfId="0" applyNumberFormat="1" applyFont="1" applyAlignment="1">
      <alignment/>
    </xf>
    <xf numFmtId="164" fontId="37" fillId="0" borderId="0" xfId="0" applyFont="1" applyAlignment="1">
      <alignment/>
    </xf>
    <xf numFmtId="164" fontId="35" fillId="0" borderId="0" xfId="0" applyFont="1" applyAlignment="1">
      <alignment/>
    </xf>
    <xf numFmtId="164" fontId="27" fillId="2" borderId="0" xfId="0" applyNumberFormat="1" applyFont="1" applyFill="1" applyAlignment="1">
      <alignment horizontal="right"/>
    </xf>
    <xf numFmtId="164" fontId="28" fillId="2" borderId="0" xfId="0" applyFont="1" applyFill="1" applyAlignment="1">
      <alignment horizontal="center"/>
    </xf>
    <xf numFmtId="164" fontId="30" fillId="2" borderId="0" xfId="0" applyFont="1" applyFill="1" applyAlignment="1">
      <alignment horizontal="center"/>
    </xf>
    <xf numFmtId="166" fontId="30" fillId="0" borderId="0" xfId="0" applyNumberFormat="1" applyFont="1" applyAlignment="1">
      <alignment/>
    </xf>
    <xf numFmtId="166" fontId="30" fillId="2" borderId="0" xfId="0" applyNumberFormat="1" applyFont="1" applyFill="1" applyAlignment="1">
      <alignment/>
    </xf>
    <xf numFmtId="164" fontId="37" fillId="2" borderId="0" xfId="0" applyFont="1" applyFill="1" applyAlignment="1">
      <alignment horizontal="right"/>
    </xf>
    <xf numFmtId="164" fontId="0" fillId="0" borderId="0" xfId="0" applyAlignment="1">
      <alignment horizontal="right"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5" fontId="2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center"/>
    </xf>
    <xf numFmtId="164" fontId="19" fillId="0" borderId="0" xfId="0" applyFont="1" applyAlignment="1">
      <alignment horizontal="left"/>
    </xf>
    <xf numFmtId="164" fontId="0" fillId="0" borderId="0" xfId="0" applyAlignment="1">
      <alignment/>
    </xf>
    <xf numFmtId="164" fontId="9" fillId="0" borderId="0" xfId="0" applyFont="1" applyAlignment="1">
      <alignment horizontal="left"/>
    </xf>
    <xf numFmtId="164" fontId="28" fillId="0" borderId="0" xfId="0" applyFont="1" applyAlignment="1">
      <alignment horizontal="right"/>
    </xf>
    <xf numFmtId="164" fontId="28" fillId="0" borderId="0" xfId="0" applyFont="1" applyAlignment="1">
      <alignment/>
    </xf>
    <xf numFmtId="165" fontId="6" fillId="0" borderId="0" xfId="0" applyNumberFormat="1" applyFont="1" applyAlignment="1">
      <alignment horizontal="center"/>
    </xf>
    <xf numFmtId="164" fontId="38" fillId="0" borderId="0" xfId="0" applyFont="1" applyAlignment="1">
      <alignment horizontal="left"/>
    </xf>
    <xf numFmtId="164" fontId="39" fillId="0" borderId="0" xfId="0" applyFont="1" applyAlignment="1">
      <alignment horizontal="right"/>
    </xf>
    <xf numFmtId="164" fontId="39" fillId="4" borderId="3" xfId="0" applyFont="1" applyFill="1" applyBorder="1" applyAlignment="1">
      <alignment horizontal="right"/>
    </xf>
    <xf numFmtId="164" fontId="39" fillId="4" borderId="4" xfId="0" applyFont="1" applyFill="1" applyBorder="1" applyAlignment="1">
      <alignment horizontal="right"/>
    </xf>
    <xf numFmtId="164" fontId="39" fillId="4" borderId="4" xfId="0" applyFont="1" applyFill="1" applyBorder="1" applyAlignment="1">
      <alignment horizontal="center"/>
    </xf>
    <xf numFmtId="164" fontId="39" fillId="4" borderId="4" xfId="0" applyFont="1" applyFill="1" applyBorder="1" applyAlignment="1">
      <alignment/>
    </xf>
    <xf numFmtId="165" fontId="39" fillId="4" borderId="4" xfId="0" applyNumberFormat="1" applyFont="1" applyFill="1" applyBorder="1" applyAlignment="1">
      <alignment horizontal="center"/>
    </xf>
    <xf numFmtId="164" fontId="39" fillId="4" borderId="4" xfId="0" applyFont="1" applyFill="1" applyBorder="1" applyAlignment="1">
      <alignment horizontal="left"/>
    </xf>
    <xf numFmtId="164" fontId="39" fillId="4" borderId="2" xfId="0" applyFont="1" applyFill="1" applyBorder="1" applyAlignment="1">
      <alignment horizontal="right"/>
    </xf>
    <xf numFmtId="165" fontId="27" fillId="5" borderId="0" xfId="0" applyNumberFormat="1" applyFont="1" applyFill="1" applyAlignment="1">
      <alignment horizontal="right"/>
    </xf>
    <xf numFmtId="165" fontId="27" fillId="5" borderId="0" xfId="0" applyNumberFormat="1" applyFont="1" applyFill="1" applyAlignment="1">
      <alignment horizontal="center"/>
    </xf>
    <xf numFmtId="165" fontId="27" fillId="5" borderId="0" xfId="0" applyNumberFormat="1" applyFont="1" applyFill="1" applyAlignment="1">
      <alignment/>
    </xf>
    <xf numFmtId="165" fontId="27" fillId="5" borderId="0" xfId="0" applyNumberFormat="1" applyFont="1" applyFill="1" applyAlignment="1">
      <alignment horizontal="left"/>
    </xf>
    <xf numFmtId="164" fontId="27" fillId="5" borderId="0" xfId="0" applyFont="1" applyFill="1" applyAlignment="1">
      <alignment horizontal="right"/>
    </xf>
    <xf numFmtId="164" fontId="4" fillId="0" borderId="0" xfId="0" applyFont="1" applyAlignment="1">
      <alignment/>
    </xf>
    <xf numFmtId="164" fontId="4" fillId="0" borderId="0" xfId="0" applyFont="1" applyAlignment="1">
      <alignment/>
    </xf>
    <xf numFmtId="165" fontId="28" fillId="5" borderId="0" xfId="0" applyNumberFormat="1" applyFont="1" applyFill="1" applyAlignment="1">
      <alignment horizontal="right"/>
    </xf>
    <xf numFmtId="165" fontId="28" fillId="5" borderId="0" xfId="0" applyNumberFormat="1" applyFont="1" applyFill="1" applyAlignment="1">
      <alignment horizontal="center"/>
    </xf>
    <xf numFmtId="165" fontId="28" fillId="5" borderId="0" xfId="0" applyNumberFormat="1" applyFont="1" applyFill="1" applyAlignment="1">
      <alignment/>
    </xf>
    <xf numFmtId="165" fontId="28" fillId="5" borderId="0" xfId="0" applyNumberFormat="1" applyFont="1" applyFill="1" applyAlignment="1">
      <alignment horizontal="left"/>
    </xf>
    <xf numFmtId="164" fontId="28" fillId="5" borderId="0" xfId="0" applyFont="1" applyFill="1" applyAlignment="1">
      <alignment horizontal="right"/>
    </xf>
    <xf numFmtId="165" fontId="27" fillId="4" borderId="0" xfId="0" applyNumberFormat="1" applyFont="1" applyFill="1" applyAlignment="1">
      <alignment horizontal="right"/>
    </xf>
    <xf numFmtId="165" fontId="27" fillId="4" borderId="0" xfId="0" applyNumberFormat="1" applyFont="1" applyFill="1" applyAlignment="1">
      <alignment horizontal="center"/>
    </xf>
    <xf numFmtId="165" fontId="27" fillId="4" borderId="0" xfId="0" applyNumberFormat="1" applyFont="1" applyFill="1" applyAlignment="1">
      <alignment/>
    </xf>
    <xf numFmtId="165" fontId="27" fillId="4" borderId="0" xfId="0" applyNumberFormat="1" applyFont="1" applyFill="1" applyAlignment="1">
      <alignment horizontal="left"/>
    </xf>
    <xf numFmtId="164" fontId="27" fillId="4" borderId="0" xfId="0" applyFont="1" applyFill="1" applyAlignment="1">
      <alignment horizontal="right"/>
    </xf>
    <xf numFmtId="165" fontId="28" fillId="4" borderId="0" xfId="0" applyNumberFormat="1" applyFont="1" applyFill="1" applyAlignment="1">
      <alignment horizontal="right"/>
    </xf>
    <xf numFmtId="165" fontId="28" fillId="4" borderId="0" xfId="0" applyNumberFormat="1" applyFont="1" applyFill="1" applyAlignment="1">
      <alignment horizontal="center"/>
    </xf>
    <xf numFmtId="165" fontId="28" fillId="4" borderId="0" xfId="0" applyNumberFormat="1" applyFont="1" applyFill="1" applyAlignment="1">
      <alignment/>
    </xf>
    <xf numFmtId="165" fontId="28" fillId="4" borderId="0" xfId="0" applyNumberFormat="1" applyFont="1" applyFill="1" applyAlignment="1">
      <alignment horizontal="left"/>
    </xf>
    <xf numFmtId="164" fontId="28" fillId="4" borderId="0" xfId="0" applyFont="1" applyFill="1" applyAlignment="1">
      <alignment horizontal="right"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35" fillId="0" borderId="0" xfId="0" applyFont="1" applyAlignment="1">
      <alignment horizontal="left"/>
    </xf>
    <xf numFmtId="164" fontId="4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17" fillId="0" borderId="0" xfId="0" applyNumberFormat="1" applyFont="1" applyBorder="1" applyAlignment="1">
      <alignment horizontal="center"/>
    </xf>
    <xf numFmtId="164" fontId="11" fillId="6" borderId="11" xfId="0" applyFont="1" applyFill="1" applyBorder="1" applyAlignment="1">
      <alignment horizontal="center"/>
    </xf>
    <xf numFmtId="164" fontId="11" fillId="6" borderId="6" xfId="0" applyFont="1" applyFill="1" applyBorder="1" applyAlignment="1">
      <alignment horizontal="center"/>
    </xf>
    <xf numFmtId="164" fontId="11" fillId="6" borderId="6" xfId="0" applyFont="1" applyFill="1" applyBorder="1" applyAlignment="1">
      <alignment/>
    </xf>
    <xf numFmtId="165" fontId="11" fillId="6" borderId="6" xfId="0" applyNumberFormat="1" applyFont="1" applyFill="1" applyBorder="1" applyAlignment="1">
      <alignment horizontal="left"/>
    </xf>
    <xf numFmtId="164" fontId="11" fillId="6" borderId="7" xfId="0" applyFont="1" applyFill="1" applyBorder="1" applyAlignment="1">
      <alignment/>
    </xf>
    <xf numFmtId="165" fontId="4" fillId="0" borderId="3" xfId="0" applyNumberFormat="1" applyFon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4" xfId="0" applyNumberFormat="1" applyBorder="1" applyAlignment="1">
      <alignment/>
    </xf>
    <xf numFmtId="165" fontId="4" fillId="0" borderId="4" xfId="0" applyNumberFormat="1" applyFont="1" applyBorder="1" applyAlignment="1">
      <alignment/>
    </xf>
    <xf numFmtId="165" fontId="0" fillId="0" borderId="2" xfId="0" applyNumberFormat="1" applyBorder="1" applyAlignment="1">
      <alignment horizontal="center"/>
    </xf>
    <xf numFmtId="164" fontId="18" fillId="0" borderId="0" xfId="0" applyFont="1" applyAlignment="1">
      <alignment/>
    </xf>
    <xf numFmtId="164" fontId="11" fillId="6" borderId="5" xfId="0" applyFont="1" applyFill="1" applyBorder="1" applyAlignment="1">
      <alignment horizontal="center" vertical="center"/>
    </xf>
    <xf numFmtId="164" fontId="0" fillId="6" borderId="4" xfId="0" applyFill="1" applyBorder="1" applyAlignment="1">
      <alignment/>
    </xf>
    <xf numFmtId="164" fontId="11" fillId="6" borderId="4" xfId="0" applyFont="1" applyFill="1" applyBorder="1" applyAlignment="1">
      <alignment/>
    </xf>
    <xf numFmtId="164" fontId="11" fillId="6" borderId="2" xfId="0" applyFont="1" applyFill="1" applyBorder="1" applyAlignment="1">
      <alignment/>
    </xf>
    <xf numFmtId="164" fontId="11" fillId="6" borderId="8" xfId="0" applyFont="1" applyFill="1" applyBorder="1" applyAlignment="1">
      <alignment vertical="center"/>
    </xf>
    <xf numFmtId="164" fontId="4" fillId="5" borderId="8" xfId="0" applyFont="1" applyFill="1" applyBorder="1" applyAlignment="1">
      <alignment horizontal="center"/>
    </xf>
    <xf numFmtId="164" fontId="4" fillId="5" borderId="10" xfId="0" applyFont="1" applyFill="1" applyBorder="1" applyAlignment="1">
      <alignment horizontal="center"/>
    </xf>
    <xf numFmtId="164" fontId="11" fillId="5" borderId="13" xfId="0" applyFont="1" applyFill="1" applyBorder="1" applyAlignment="1">
      <alignment horizontal="center"/>
    </xf>
    <xf numFmtId="164" fontId="19" fillId="2" borderId="13" xfId="0" applyFont="1" applyFill="1" applyBorder="1" applyAlignment="1">
      <alignment horizontal="center"/>
    </xf>
    <xf numFmtId="164" fontId="19" fillId="2" borderId="5" xfId="0" applyFont="1" applyFill="1" applyBorder="1" applyAlignment="1">
      <alignment horizontal="center"/>
    </xf>
    <xf numFmtId="164" fontId="40" fillId="5" borderId="13" xfId="0" applyFont="1" applyFill="1" applyBorder="1" applyAlignment="1">
      <alignment horizontal="center"/>
    </xf>
    <xf numFmtId="164" fontId="4" fillId="2" borderId="13" xfId="0" applyFont="1" applyFill="1" applyBorder="1" applyAlignment="1">
      <alignment horizontal="center"/>
    </xf>
    <xf numFmtId="164" fontId="40" fillId="5" borderId="8" xfId="0" applyFont="1" applyFill="1" applyBorder="1" applyAlignment="1">
      <alignment horizontal="center"/>
    </xf>
    <xf numFmtId="164" fontId="19" fillId="2" borderId="8" xfId="0" applyFont="1" applyFill="1" applyBorder="1" applyAlignment="1">
      <alignment horizontal="center"/>
    </xf>
    <xf numFmtId="164" fontId="11" fillId="5" borderId="11" xfId="0" applyFont="1" applyFill="1" applyBorder="1" applyAlignment="1">
      <alignment horizontal="center"/>
    </xf>
    <xf numFmtId="164" fontId="40" fillId="5" borderId="15" xfId="0" applyFont="1" applyFill="1" applyBorder="1" applyAlignment="1">
      <alignment horizontal="center"/>
    </xf>
    <xf numFmtId="164" fontId="40" fillId="5" borderId="12" xfId="0" applyFont="1" applyFill="1" applyBorder="1" applyAlignment="1">
      <alignment horizontal="center"/>
    </xf>
    <xf numFmtId="164" fontId="11" fillId="0" borderId="0" xfId="0" applyFont="1" applyAlignment="1">
      <alignment horizontal="center"/>
    </xf>
    <xf numFmtId="164" fontId="19" fillId="0" borderId="0" xfId="0" applyFont="1" applyAlignment="1">
      <alignment/>
    </xf>
    <xf numFmtId="164" fontId="11" fillId="6" borderId="6" xfId="0" applyFont="1" applyFill="1" applyBorder="1" applyAlignment="1">
      <alignment horizontal="right"/>
    </xf>
    <xf numFmtId="164" fontId="11" fillId="6" borderId="7" xfId="0" applyFont="1" applyFill="1" applyBorder="1" applyAlignment="1">
      <alignment horizontal="right"/>
    </xf>
    <xf numFmtId="165" fontId="4" fillId="2" borderId="3" xfId="0" applyNumberFormat="1" applyFon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/>
    </xf>
    <xf numFmtId="165" fontId="0" fillId="2" borderId="4" xfId="0" applyNumberFormat="1" applyFill="1" applyBorder="1" applyAlignment="1">
      <alignment horizontal="right"/>
    </xf>
    <xf numFmtId="165" fontId="4" fillId="2" borderId="2" xfId="0" applyNumberFormat="1" applyFont="1" applyFill="1" applyBorder="1" applyAlignment="1">
      <alignment horizontal="right"/>
    </xf>
    <xf numFmtId="165" fontId="0" fillId="2" borderId="0" xfId="0" applyNumberFormat="1" applyFill="1" applyBorder="1" applyAlignment="1">
      <alignment/>
    </xf>
    <xf numFmtId="165" fontId="4" fillId="2" borderId="11" xfId="0" applyNumberFormat="1" applyFont="1" applyFill="1" applyBorder="1" applyAlignment="1">
      <alignment horizontal="center"/>
    </xf>
    <xf numFmtId="165" fontId="0" fillId="2" borderId="6" xfId="0" applyNumberFormat="1" applyFont="1" applyFill="1" applyBorder="1" applyAlignment="1">
      <alignment horizontal="center"/>
    </xf>
    <xf numFmtId="165" fontId="0" fillId="2" borderId="6" xfId="0" applyNumberFormat="1" applyFont="1" applyFill="1" applyBorder="1" applyAlignment="1">
      <alignment/>
    </xf>
    <xf numFmtId="165" fontId="0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165" fontId="2" fillId="2" borderId="0" xfId="0" applyNumberFormat="1" applyFont="1" applyFill="1" applyAlignment="1">
      <alignment horizontal="center"/>
    </xf>
    <xf numFmtId="164" fontId="41" fillId="5" borderId="1" xfId="0" applyFont="1" applyFill="1" applyBorder="1" applyAlignment="1">
      <alignment horizontal="center"/>
    </xf>
    <xf numFmtId="165" fontId="41" fillId="5" borderId="1" xfId="0" applyNumberFormat="1" applyFont="1" applyFill="1" applyBorder="1" applyAlignment="1">
      <alignment horizontal="center"/>
    </xf>
    <xf numFmtId="165" fontId="42" fillId="2" borderId="3" xfId="0" applyNumberFormat="1" applyFont="1" applyFill="1" applyBorder="1" applyAlignment="1">
      <alignment horizontal="center"/>
    </xf>
    <xf numFmtId="164" fontId="42" fillId="2" borderId="2" xfId="0" applyFont="1" applyFill="1" applyBorder="1" applyAlignment="1">
      <alignment horizontal="center"/>
    </xf>
    <xf numFmtId="164" fontId="42" fillId="2" borderId="1" xfId="0" applyFont="1" applyFill="1" applyBorder="1" applyAlignment="1">
      <alignment horizontal="center"/>
    </xf>
    <xf numFmtId="165" fontId="41" fillId="2" borderId="0" xfId="0" applyNumberFormat="1" applyFont="1" applyFill="1" applyBorder="1" applyAlignment="1">
      <alignment horizontal="center"/>
    </xf>
    <xf numFmtId="164" fontId="42" fillId="2" borderId="0" xfId="0" applyFont="1" applyFill="1" applyBorder="1" applyAlignment="1">
      <alignment horizontal="center"/>
    </xf>
    <xf numFmtId="164" fontId="17" fillId="2" borderId="0" xfId="0" applyFont="1" applyFill="1" applyBorder="1" applyAlignment="1">
      <alignment horizontal="center"/>
    </xf>
    <xf numFmtId="164" fontId="17" fillId="2" borderId="3" xfId="0" applyFont="1" applyFill="1" applyBorder="1" applyAlignment="1">
      <alignment horizontal="center"/>
    </xf>
    <xf numFmtId="164" fontId="17" fillId="2" borderId="1" xfId="0" applyFont="1" applyFill="1" applyBorder="1" applyAlignment="1">
      <alignment horizontal="center"/>
    </xf>
    <xf numFmtId="164" fontId="0" fillId="0" borderId="0" xfId="0" applyNumberFormat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167" fontId="4" fillId="0" borderId="0" xfId="0" applyNumberFormat="1" applyFont="1" applyAlignment="1">
      <alignment horizontal="right"/>
    </xf>
    <xf numFmtId="164" fontId="9" fillId="0" borderId="0" xfId="0" applyNumberFormat="1" applyFont="1" applyAlignment="1">
      <alignment/>
    </xf>
    <xf numFmtId="167" fontId="43" fillId="3" borderId="11" xfId="0" applyNumberFormat="1" applyFont="1" applyFill="1" applyBorder="1" applyAlignment="1">
      <alignment horizontal="right"/>
    </xf>
    <xf numFmtId="164" fontId="43" fillId="3" borderId="6" xfId="0" applyFont="1" applyFill="1" applyBorder="1" applyAlignment="1">
      <alignment horizontal="center"/>
    </xf>
    <xf numFmtId="164" fontId="43" fillId="3" borderId="6" xfId="0" applyFont="1" applyFill="1" applyBorder="1" applyAlignment="1">
      <alignment horizontal="left"/>
    </xf>
    <xf numFmtId="165" fontId="43" fillId="3" borderId="6" xfId="0" applyNumberFormat="1" applyFont="1" applyFill="1" applyBorder="1" applyAlignment="1">
      <alignment horizontal="left"/>
    </xf>
    <xf numFmtId="164" fontId="43" fillId="3" borderId="6" xfId="0" applyFont="1" applyFill="1" applyBorder="1" applyAlignment="1">
      <alignment/>
    </xf>
    <xf numFmtId="168" fontId="39" fillId="3" borderId="7" xfId="0" applyNumberFormat="1" applyFont="1" applyFill="1" applyBorder="1" applyAlignment="1">
      <alignment horizontal="center"/>
    </xf>
    <xf numFmtId="164" fontId="44" fillId="2" borderId="3" xfId="0" applyNumberFormat="1" applyFont="1" applyFill="1" applyBorder="1" applyAlignment="1">
      <alignment horizontal="right"/>
    </xf>
    <xf numFmtId="164" fontId="44" fillId="2" borderId="4" xfId="0" applyNumberFormat="1" applyFont="1" applyFill="1" applyBorder="1" applyAlignment="1">
      <alignment horizontal="center"/>
    </xf>
    <xf numFmtId="164" fontId="44" fillId="2" borderId="4" xfId="0" applyFont="1" applyFill="1" applyBorder="1" applyAlignment="1">
      <alignment/>
    </xf>
    <xf numFmtId="164" fontId="44" fillId="2" borderId="4" xfId="0" applyFont="1" applyFill="1" applyBorder="1" applyAlignment="1">
      <alignment horizontal="center"/>
    </xf>
    <xf numFmtId="168" fontId="39" fillId="2" borderId="2" xfId="0" applyNumberFormat="1" applyFont="1" applyFill="1" applyBorder="1" applyAlignment="1">
      <alignment horizontal="center"/>
    </xf>
    <xf numFmtId="165" fontId="28" fillId="0" borderId="0" xfId="0" applyNumberFormat="1" applyFont="1" applyAlignment="1">
      <alignment/>
    </xf>
    <xf numFmtId="168" fontId="45" fillId="2" borderId="2" xfId="0" applyNumberFormat="1" applyFont="1" applyFill="1" applyBorder="1" applyAlignment="1">
      <alignment horizontal="center"/>
    </xf>
    <xf numFmtId="164" fontId="9" fillId="2" borderId="0" xfId="0" applyNumberFormat="1" applyFont="1" applyFill="1" applyAlignment="1">
      <alignment/>
    </xf>
    <xf numFmtId="164" fontId="44" fillId="0" borderId="0" xfId="0" applyFont="1" applyAlignment="1">
      <alignment/>
    </xf>
    <xf numFmtId="167" fontId="39" fillId="3" borderId="11" xfId="0" applyNumberFormat="1" applyFont="1" applyFill="1" applyBorder="1" applyAlignment="1">
      <alignment horizontal="right"/>
    </xf>
    <xf numFmtId="164" fontId="39" fillId="3" borderId="6" xfId="0" applyFont="1" applyFill="1" applyBorder="1" applyAlignment="1">
      <alignment horizontal="center"/>
    </xf>
    <xf numFmtId="164" fontId="39" fillId="3" borderId="6" xfId="0" applyFont="1" applyFill="1" applyBorder="1" applyAlignment="1">
      <alignment horizontal="left"/>
    </xf>
    <xf numFmtId="165" fontId="39" fillId="3" borderId="6" xfId="0" applyNumberFormat="1" applyFont="1" applyFill="1" applyBorder="1" applyAlignment="1">
      <alignment horizontal="left"/>
    </xf>
    <xf numFmtId="164" fontId="39" fillId="3" borderId="6" xfId="0" applyFont="1" applyFill="1" applyBorder="1" applyAlignment="1">
      <alignment/>
    </xf>
    <xf numFmtId="164" fontId="7" fillId="2" borderId="4" xfId="0" applyNumberFormat="1" applyFont="1" applyFill="1" applyBorder="1" applyAlignment="1">
      <alignment horizontal="right"/>
    </xf>
    <xf numFmtId="164" fontId="11" fillId="4" borderId="1" xfId="0" applyFont="1" applyFill="1" applyBorder="1" applyAlignment="1">
      <alignment horizontal="center"/>
    </xf>
    <xf numFmtId="165" fontId="11" fillId="4" borderId="2" xfId="0" applyNumberFormat="1" applyFont="1" applyFill="1" applyBorder="1" applyAlignment="1">
      <alignment horizontal="center"/>
    </xf>
    <xf numFmtId="165" fontId="11" fillId="4" borderId="1" xfId="0" applyNumberFormat="1" applyFont="1" applyFill="1" applyBorder="1" applyAlignment="1">
      <alignment horizontal="center"/>
    </xf>
    <xf numFmtId="164" fontId="11" fillId="4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2"/>
  <sheetViews>
    <sheetView tabSelected="1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1" customWidth="1"/>
    <col min="2" max="2" width="6.00390625" style="2" customWidth="1"/>
    <col min="3" max="3" width="9.140625" style="3" customWidth="1"/>
    <col min="4" max="4" width="23.00390625" style="4" customWidth="1"/>
    <col min="5" max="5" width="21.421875" style="4" customWidth="1"/>
    <col min="6" max="6" width="11.8515625" style="4" customWidth="1"/>
    <col min="7" max="7" width="29.00390625" style="4" customWidth="1"/>
    <col min="8" max="8" width="24.421875" style="4" customWidth="1"/>
    <col min="9" max="16384" width="9.140625" style="4" customWidth="1"/>
  </cols>
  <sheetData>
    <row r="1" spans="1:9" ht="15" hidden="1">
      <c r="A1" s="5"/>
      <c r="B1" s="6"/>
      <c r="C1" s="7"/>
      <c r="D1" s="8"/>
      <c r="E1" s="8"/>
      <c r="F1" s="9" t="s">
        <v>0</v>
      </c>
      <c r="G1" s="8"/>
      <c r="H1" s="8"/>
      <c r="I1" s="8"/>
    </row>
    <row r="2" spans="1:9" ht="15.75">
      <c r="A2" s="10"/>
      <c r="B2" s="11"/>
      <c r="C2" s="7"/>
      <c r="D2" s="8"/>
      <c r="E2" s="12"/>
      <c r="F2" s="13" t="s">
        <v>1</v>
      </c>
      <c r="G2" s="12"/>
      <c r="H2" s="14"/>
      <c r="I2" s="15"/>
    </row>
    <row r="3" spans="1:9" ht="15.75">
      <c r="A3" s="16"/>
      <c r="B3" s="11"/>
      <c r="C3" s="7"/>
      <c r="D3" s="8"/>
      <c r="E3" s="12"/>
      <c r="F3" s="13" t="s">
        <v>2</v>
      </c>
      <c r="G3" s="12"/>
      <c r="H3" s="17" t="s">
        <v>3</v>
      </c>
      <c r="I3" s="18" t="s">
        <v>4</v>
      </c>
    </row>
    <row r="4" spans="1:9" ht="15.75">
      <c r="A4" s="19"/>
      <c r="B4" s="11"/>
      <c r="C4" s="7"/>
      <c r="D4" s="8"/>
      <c r="E4" s="12"/>
      <c r="F4" s="13" t="s">
        <v>5</v>
      </c>
      <c r="G4" s="12"/>
      <c r="H4" s="17" t="s">
        <v>6</v>
      </c>
      <c r="I4" s="18" t="s">
        <v>7</v>
      </c>
    </row>
    <row r="5" spans="1:9" ht="15" customHeight="1">
      <c r="A5" s="19"/>
      <c r="B5" s="6"/>
      <c r="C5" s="7"/>
      <c r="D5" s="8"/>
      <c r="E5" s="8"/>
      <c r="F5" s="8"/>
      <c r="G5" s="8"/>
      <c r="H5" s="17" t="s">
        <v>8</v>
      </c>
      <c r="I5" s="20" t="s">
        <v>9</v>
      </c>
    </row>
    <row r="6" spans="1:9" ht="15.75" customHeight="1">
      <c r="A6" s="19"/>
      <c r="B6" s="21" t="s">
        <v>10</v>
      </c>
      <c r="C6" s="22"/>
      <c r="D6" s="23"/>
      <c r="E6" s="8"/>
      <c r="F6" s="8"/>
      <c r="G6" s="8"/>
      <c r="H6" s="17" t="s">
        <v>11</v>
      </c>
      <c r="I6" s="20" t="s">
        <v>12</v>
      </c>
    </row>
    <row r="7" spans="2:9" ht="14.25">
      <c r="B7" s="24" t="s">
        <v>13</v>
      </c>
      <c r="C7" s="25" t="s">
        <v>14</v>
      </c>
      <c r="D7" s="26" t="s">
        <v>15</v>
      </c>
      <c r="E7" s="27" t="s">
        <v>16</v>
      </c>
      <c r="F7" s="25" t="s">
        <v>17</v>
      </c>
      <c r="G7" s="26" t="s">
        <v>18</v>
      </c>
      <c r="H7" s="26" t="s">
        <v>19</v>
      </c>
      <c r="I7" s="28" t="s">
        <v>20</v>
      </c>
    </row>
    <row r="8" spans="1:9" ht="15" customHeight="1">
      <c r="A8" s="29" t="s">
        <v>21</v>
      </c>
      <c r="B8" s="30">
        <v>100</v>
      </c>
      <c r="C8" s="31" t="s">
        <v>22</v>
      </c>
      <c r="D8" s="32" t="s">
        <v>23</v>
      </c>
      <c r="E8" s="32" t="s">
        <v>24</v>
      </c>
      <c r="F8" s="31" t="s">
        <v>25</v>
      </c>
      <c r="G8" s="32" t="s">
        <v>26</v>
      </c>
      <c r="H8" s="32" t="s">
        <v>27</v>
      </c>
      <c r="I8" s="20" t="s">
        <v>28</v>
      </c>
    </row>
    <row r="9" spans="1:9" ht="15" customHeight="1">
      <c r="A9" s="29" t="s">
        <v>29</v>
      </c>
      <c r="B9" s="30">
        <v>1</v>
      </c>
      <c r="C9" s="31" t="s">
        <v>22</v>
      </c>
      <c r="D9" s="32" t="s">
        <v>30</v>
      </c>
      <c r="E9" s="32" t="s">
        <v>31</v>
      </c>
      <c r="F9" s="31" t="s">
        <v>25</v>
      </c>
      <c r="G9" s="32" t="s">
        <v>32</v>
      </c>
      <c r="H9" s="32" t="s">
        <v>33</v>
      </c>
      <c r="I9" s="20" t="s">
        <v>34</v>
      </c>
    </row>
    <row r="10" spans="1:9" ht="15" customHeight="1">
      <c r="A10" s="29" t="s">
        <v>35</v>
      </c>
      <c r="B10" s="30">
        <v>2</v>
      </c>
      <c r="C10" s="31" t="s">
        <v>22</v>
      </c>
      <c r="D10" s="32" t="s">
        <v>36</v>
      </c>
      <c r="E10" s="32" t="s">
        <v>37</v>
      </c>
      <c r="F10" s="31" t="s">
        <v>25</v>
      </c>
      <c r="G10" s="32" t="s">
        <v>38</v>
      </c>
      <c r="H10" s="32" t="s">
        <v>33</v>
      </c>
      <c r="I10" s="20" t="s">
        <v>39</v>
      </c>
    </row>
    <row r="11" spans="1:9" ht="15" customHeight="1">
      <c r="A11" s="29" t="s">
        <v>40</v>
      </c>
      <c r="B11" s="30">
        <v>3</v>
      </c>
      <c r="C11" s="31" t="s">
        <v>22</v>
      </c>
      <c r="D11" s="32" t="s">
        <v>41</v>
      </c>
      <c r="E11" s="32" t="s">
        <v>42</v>
      </c>
      <c r="F11" s="31" t="s">
        <v>43</v>
      </c>
      <c r="G11" s="32" t="s">
        <v>44</v>
      </c>
      <c r="H11" s="32" t="s">
        <v>27</v>
      </c>
      <c r="I11" s="20" t="s">
        <v>45</v>
      </c>
    </row>
    <row r="12" spans="1:9" ht="15" customHeight="1">
      <c r="A12" s="29" t="s">
        <v>46</v>
      </c>
      <c r="B12" s="30">
        <v>4</v>
      </c>
      <c r="C12" s="31" t="s">
        <v>22</v>
      </c>
      <c r="D12" s="32" t="s">
        <v>47</v>
      </c>
      <c r="E12" s="32" t="s">
        <v>48</v>
      </c>
      <c r="F12" s="31" t="s">
        <v>25</v>
      </c>
      <c r="G12" s="32" t="s">
        <v>49</v>
      </c>
      <c r="H12" s="32" t="s">
        <v>27</v>
      </c>
      <c r="I12" s="20" t="s">
        <v>50</v>
      </c>
    </row>
    <row r="13" spans="1:9" ht="15" customHeight="1">
      <c r="A13" s="29" t="s">
        <v>51</v>
      </c>
      <c r="B13" s="30">
        <v>5</v>
      </c>
      <c r="C13" s="31" t="s">
        <v>22</v>
      </c>
      <c r="D13" s="32" t="s">
        <v>52</v>
      </c>
      <c r="E13" s="32" t="s">
        <v>53</v>
      </c>
      <c r="F13" s="31" t="s">
        <v>43</v>
      </c>
      <c r="G13" s="32" t="s">
        <v>54</v>
      </c>
      <c r="H13" s="32" t="s">
        <v>27</v>
      </c>
      <c r="I13" s="20" t="s">
        <v>55</v>
      </c>
    </row>
    <row r="14" spans="1:9" ht="15" customHeight="1">
      <c r="A14" s="29" t="s">
        <v>56</v>
      </c>
      <c r="B14" s="30">
        <v>6</v>
      </c>
      <c r="C14" s="31" t="s">
        <v>57</v>
      </c>
      <c r="D14" s="32" t="s">
        <v>58</v>
      </c>
      <c r="E14" s="32" t="s">
        <v>59</v>
      </c>
      <c r="F14" s="31" t="s">
        <v>25</v>
      </c>
      <c r="G14" s="32" t="s">
        <v>60</v>
      </c>
      <c r="H14" s="32" t="s">
        <v>61</v>
      </c>
      <c r="I14" s="20" t="s">
        <v>62</v>
      </c>
    </row>
    <row r="15" spans="1:9" ht="15" customHeight="1">
      <c r="A15" s="29" t="s">
        <v>63</v>
      </c>
      <c r="B15" s="30">
        <v>7</v>
      </c>
      <c r="C15" s="31" t="s">
        <v>57</v>
      </c>
      <c r="D15" s="32" t="s">
        <v>64</v>
      </c>
      <c r="E15" s="32" t="s">
        <v>65</v>
      </c>
      <c r="F15" s="31" t="s">
        <v>43</v>
      </c>
      <c r="G15" s="32" t="s">
        <v>66</v>
      </c>
      <c r="H15" s="32" t="s">
        <v>33</v>
      </c>
      <c r="I15" s="20" t="s">
        <v>67</v>
      </c>
    </row>
    <row r="16" spans="1:9" ht="15" customHeight="1">
      <c r="A16" s="29" t="s">
        <v>68</v>
      </c>
      <c r="B16" s="30">
        <v>8</v>
      </c>
      <c r="C16" s="31" t="s">
        <v>57</v>
      </c>
      <c r="D16" s="32" t="s">
        <v>69</v>
      </c>
      <c r="E16" s="32" t="s">
        <v>70</v>
      </c>
      <c r="F16" s="31" t="s">
        <v>25</v>
      </c>
      <c r="G16" s="32" t="s">
        <v>71</v>
      </c>
      <c r="H16" s="32" t="s">
        <v>61</v>
      </c>
      <c r="I16" s="20" t="s">
        <v>72</v>
      </c>
    </row>
    <row r="17" spans="1:9" ht="15" customHeight="1">
      <c r="A17" s="29" t="s">
        <v>73</v>
      </c>
      <c r="B17" s="30">
        <v>9</v>
      </c>
      <c r="C17" s="31" t="s">
        <v>57</v>
      </c>
      <c r="D17" s="32" t="s">
        <v>74</v>
      </c>
      <c r="E17" s="32" t="s">
        <v>75</v>
      </c>
      <c r="F17" s="31" t="s">
        <v>43</v>
      </c>
      <c r="G17" s="32" t="s">
        <v>76</v>
      </c>
      <c r="H17" s="32" t="s">
        <v>33</v>
      </c>
      <c r="I17" s="20" t="s">
        <v>77</v>
      </c>
    </row>
    <row r="18" spans="1:9" ht="15" customHeight="1">
      <c r="A18" s="29" t="s">
        <v>78</v>
      </c>
      <c r="B18" s="30">
        <v>10</v>
      </c>
      <c r="C18" s="31" t="s">
        <v>79</v>
      </c>
      <c r="D18" s="32" t="s">
        <v>80</v>
      </c>
      <c r="E18" s="32" t="s">
        <v>81</v>
      </c>
      <c r="F18" s="31" t="s">
        <v>82</v>
      </c>
      <c r="G18" s="32" t="s">
        <v>83</v>
      </c>
      <c r="H18" s="32" t="s">
        <v>84</v>
      </c>
      <c r="I18" s="20" t="s">
        <v>85</v>
      </c>
    </row>
    <row r="19" spans="1:9" ht="15" customHeight="1">
      <c r="A19" s="29" t="s">
        <v>86</v>
      </c>
      <c r="B19" s="30">
        <v>12</v>
      </c>
      <c r="C19" s="31" t="s">
        <v>79</v>
      </c>
      <c r="D19" s="32" t="s">
        <v>87</v>
      </c>
      <c r="E19" s="32" t="s">
        <v>88</v>
      </c>
      <c r="F19" s="31" t="s">
        <v>89</v>
      </c>
      <c r="G19" s="32" t="s">
        <v>90</v>
      </c>
      <c r="H19" s="32" t="s">
        <v>91</v>
      </c>
      <c r="I19" s="20" t="s">
        <v>92</v>
      </c>
    </row>
    <row r="20" spans="1:9" ht="15" customHeight="1">
      <c r="A20" s="29" t="s">
        <v>93</v>
      </c>
      <c r="B20" s="30">
        <v>14</v>
      </c>
      <c r="C20" s="31" t="s">
        <v>57</v>
      </c>
      <c r="D20" s="32" t="s">
        <v>94</v>
      </c>
      <c r="E20" s="32" t="s">
        <v>95</v>
      </c>
      <c r="F20" s="31" t="s">
        <v>25</v>
      </c>
      <c r="G20" s="32" t="s">
        <v>60</v>
      </c>
      <c r="H20" s="32" t="s">
        <v>61</v>
      </c>
      <c r="I20" s="20" t="s">
        <v>96</v>
      </c>
    </row>
    <row r="21" spans="1:9" ht="15" customHeight="1">
      <c r="A21" s="29" t="s">
        <v>97</v>
      </c>
      <c r="B21" s="30">
        <v>15</v>
      </c>
      <c r="C21" s="31" t="s">
        <v>22</v>
      </c>
      <c r="D21" s="32" t="s">
        <v>98</v>
      </c>
      <c r="E21" s="32" t="s">
        <v>99</v>
      </c>
      <c r="F21" s="31" t="s">
        <v>100</v>
      </c>
      <c r="G21" s="32" t="s">
        <v>101</v>
      </c>
      <c r="H21" s="32" t="s">
        <v>33</v>
      </c>
      <c r="I21" s="20" t="s">
        <v>102</v>
      </c>
    </row>
    <row r="22" spans="1:9" ht="15" customHeight="1">
      <c r="A22" s="29" t="s">
        <v>103</v>
      </c>
      <c r="B22" s="30">
        <v>16</v>
      </c>
      <c r="C22" s="31" t="s">
        <v>57</v>
      </c>
      <c r="D22" s="32" t="s">
        <v>104</v>
      </c>
      <c r="E22" s="32" t="s">
        <v>105</v>
      </c>
      <c r="F22" s="31" t="s">
        <v>25</v>
      </c>
      <c r="G22" s="32" t="s">
        <v>106</v>
      </c>
      <c r="H22" s="32" t="s">
        <v>107</v>
      </c>
      <c r="I22" s="20" t="s">
        <v>108</v>
      </c>
    </row>
    <row r="23" spans="1:9" ht="15" customHeight="1">
      <c r="A23" s="29" t="s">
        <v>109</v>
      </c>
      <c r="B23" s="30">
        <v>17</v>
      </c>
      <c r="C23" s="31" t="s">
        <v>57</v>
      </c>
      <c r="D23" s="32" t="s">
        <v>110</v>
      </c>
      <c r="E23" s="32" t="s">
        <v>111</v>
      </c>
      <c r="F23" s="31" t="s">
        <v>25</v>
      </c>
      <c r="G23" s="32" t="s">
        <v>112</v>
      </c>
      <c r="H23" s="32" t="s">
        <v>113</v>
      </c>
      <c r="I23" s="20" t="s">
        <v>114</v>
      </c>
    </row>
    <row r="24" spans="1:9" ht="15" customHeight="1">
      <c r="A24" s="29" t="s">
        <v>115</v>
      </c>
      <c r="B24" s="30">
        <v>35</v>
      </c>
      <c r="C24" s="31" t="s">
        <v>22</v>
      </c>
      <c r="D24" s="32" t="s">
        <v>116</v>
      </c>
      <c r="E24" s="32" t="s">
        <v>117</v>
      </c>
      <c r="F24" s="31" t="s">
        <v>25</v>
      </c>
      <c r="G24" s="32" t="s">
        <v>106</v>
      </c>
      <c r="H24" s="32" t="s">
        <v>27</v>
      </c>
      <c r="I24" s="20" t="s">
        <v>118</v>
      </c>
    </row>
    <row r="25" spans="1:9" ht="15" customHeight="1">
      <c r="A25" s="29" t="s">
        <v>119</v>
      </c>
      <c r="B25" s="30">
        <v>200</v>
      </c>
      <c r="C25" s="31" t="s">
        <v>120</v>
      </c>
      <c r="D25" s="32" t="s">
        <v>121</v>
      </c>
      <c r="E25" s="32" t="s">
        <v>122</v>
      </c>
      <c r="F25" s="31" t="s">
        <v>25</v>
      </c>
      <c r="G25" s="32" t="s">
        <v>26</v>
      </c>
      <c r="H25" s="32" t="s">
        <v>123</v>
      </c>
      <c r="I25" s="20" t="s">
        <v>124</v>
      </c>
    </row>
    <row r="26" spans="1:9" ht="15" customHeight="1">
      <c r="A26" s="29" t="s">
        <v>125</v>
      </c>
      <c r="B26" s="30">
        <v>201</v>
      </c>
      <c r="C26" s="31" t="s">
        <v>120</v>
      </c>
      <c r="D26" s="32" t="s">
        <v>126</v>
      </c>
      <c r="E26" s="32" t="s">
        <v>127</v>
      </c>
      <c r="F26" s="31" t="s">
        <v>25</v>
      </c>
      <c r="G26" s="32" t="s">
        <v>128</v>
      </c>
      <c r="H26" s="32" t="s">
        <v>129</v>
      </c>
      <c r="I26" s="20" t="s">
        <v>130</v>
      </c>
    </row>
    <row r="27" spans="1:9" ht="15" customHeight="1">
      <c r="A27" s="29" t="s">
        <v>131</v>
      </c>
      <c r="B27" s="30">
        <v>202</v>
      </c>
      <c r="C27" s="31" t="s">
        <v>120</v>
      </c>
      <c r="D27" s="32" t="s">
        <v>132</v>
      </c>
      <c r="E27" s="32" t="s">
        <v>133</v>
      </c>
      <c r="F27" s="31" t="s">
        <v>25</v>
      </c>
      <c r="G27" s="32" t="s">
        <v>128</v>
      </c>
      <c r="H27" s="32" t="s">
        <v>129</v>
      </c>
      <c r="I27" s="20" t="s">
        <v>134</v>
      </c>
    </row>
    <row r="28" spans="1:9" ht="15" customHeight="1">
      <c r="A28" s="29" t="s">
        <v>135</v>
      </c>
      <c r="B28" s="30">
        <v>203</v>
      </c>
      <c r="C28" s="31" t="s">
        <v>120</v>
      </c>
      <c r="D28" s="32" t="s">
        <v>136</v>
      </c>
      <c r="E28" s="32" t="s">
        <v>137</v>
      </c>
      <c r="F28" s="31" t="s">
        <v>25</v>
      </c>
      <c r="G28" s="32" t="s">
        <v>138</v>
      </c>
      <c r="H28" s="32" t="s">
        <v>129</v>
      </c>
      <c r="I28" s="20" t="s">
        <v>139</v>
      </c>
    </row>
    <row r="29" spans="1:9" ht="15" customHeight="1">
      <c r="A29" s="29" t="s">
        <v>140</v>
      </c>
      <c r="B29" s="30">
        <v>205</v>
      </c>
      <c r="C29" s="31" t="s">
        <v>120</v>
      </c>
      <c r="D29" s="32" t="s">
        <v>141</v>
      </c>
      <c r="E29" s="32" t="s">
        <v>142</v>
      </c>
      <c r="F29" s="31" t="s">
        <v>25</v>
      </c>
      <c r="G29" s="32" t="s">
        <v>49</v>
      </c>
      <c r="H29" s="32" t="s">
        <v>129</v>
      </c>
      <c r="I29" s="20" t="s">
        <v>143</v>
      </c>
    </row>
    <row r="30" spans="1:9" ht="15" customHeight="1">
      <c r="A30" s="29" t="s">
        <v>144</v>
      </c>
      <c r="B30" s="30">
        <v>208</v>
      </c>
      <c r="C30" s="31" t="s">
        <v>120</v>
      </c>
      <c r="D30" s="32" t="s">
        <v>145</v>
      </c>
      <c r="E30" s="32" t="s">
        <v>146</v>
      </c>
      <c r="F30" s="31" t="s">
        <v>25</v>
      </c>
      <c r="G30" s="32" t="s">
        <v>112</v>
      </c>
      <c r="H30" s="32" t="s">
        <v>147</v>
      </c>
      <c r="I30" s="20" t="s">
        <v>148</v>
      </c>
    </row>
    <row r="31" spans="1:9" ht="15" customHeight="1">
      <c r="A31" s="29" t="s">
        <v>149</v>
      </c>
      <c r="B31" s="30">
        <v>19</v>
      </c>
      <c r="C31" s="31" t="s">
        <v>150</v>
      </c>
      <c r="D31" s="32" t="s">
        <v>151</v>
      </c>
      <c r="E31" s="32" t="s">
        <v>152</v>
      </c>
      <c r="F31" s="31" t="s">
        <v>25</v>
      </c>
      <c r="G31" s="32" t="s">
        <v>153</v>
      </c>
      <c r="H31" s="32" t="s">
        <v>154</v>
      </c>
      <c r="I31" s="20" t="s">
        <v>155</v>
      </c>
    </row>
    <row r="32" spans="1:9" ht="15" customHeight="1">
      <c r="A32" s="29" t="s">
        <v>156</v>
      </c>
      <c r="B32" s="30">
        <v>20</v>
      </c>
      <c r="C32" s="31" t="s">
        <v>150</v>
      </c>
      <c r="D32" s="32" t="s">
        <v>157</v>
      </c>
      <c r="E32" s="32" t="s">
        <v>158</v>
      </c>
      <c r="F32" s="31" t="s">
        <v>82</v>
      </c>
      <c r="G32" s="32" t="s">
        <v>153</v>
      </c>
      <c r="H32" s="32" t="s">
        <v>154</v>
      </c>
      <c r="I32" s="20" t="s">
        <v>159</v>
      </c>
    </row>
    <row r="33" spans="1:9" ht="15" customHeight="1">
      <c r="A33" s="29" t="s">
        <v>160</v>
      </c>
      <c r="B33" s="33">
        <v>21</v>
      </c>
      <c r="C33" s="31" t="s">
        <v>161</v>
      </c>
      <c r="D33" s="32" t="s">
        <v>162</v>
      </c>
      <c r="E33" s="32" t="s">
        <v>163</v>
      </c>
      <c r="F33" s="31" t="s">
        <v>25</v>
      </c>
      <c r="G33" s="32" t="s">
        <v>138</v>
      </c>
      <c r="H33" s="32" t="s">
        <v>164</v>
      </c>
      <c r="I33" s="20" t="s">
        <v>165</v>
      </c>
    </row>
    <row r="34" spans="1:9" ht="15" customHeight="1">
      <c r="A34" s="29" t="s">
        <v>166</v>
      </c>
      <c r="B34" s="30">
        <v>22</v>
      </c>
      <c r="C34" s="31" t="s">
        <v>167</v>
      </c>
      <c r="D34" s="32" t="s">
        <v>168</v>
      </c>
      <c r="E34" s="32" t="s">
        <v>169</v>
      </c>
      <c r="F34" s="31" t="s">
        <v>43</v>
      </c>
      <c r="G34" s="32" t="s">
        <v>170</v>
      </c>
      <c r="H34" s="32" t="s">
        <v>171</v>
      </c>
      <c r="I34" s="20" t="s">
        <v>172</v>
      </c>
    </row>
    <row r="35" spans="1:9" ht="15" customHeight="1">
      <c r="A35" s="29" t="s">
        <v>173</v>
      </c>
      <c r="B35" s="30">
        <v>23</v>
      </c>
      <c r="C35" s="31" t="s">
        <v>167</v>
      </c>
      <c r="D35" s="32" t="s">
        <v>174</v>
      </c>
      <c r="E35" s="32" t="s">
        <v>175</v>
      </c>
      <c r="F35" s="31" t="s">
        <v>25</v>
      </c>
      <c r="G35" s="32" t="s">
        <v>26</v>
      </c>
      <c r="H35" s="32" t="s">
        <v>171</v>
      </c>
      <c r="I35" s="20" t="s">
        <v>176</v>
      </c>
    </row>
    <row r="36" spans="1:9" ht="15" customHeight="1">
      <c r="A36" s="29" t="s">
        <v>177</v>
      </c>
      <c r="B36" s="30">
        <v>24</v>
      </c>
      <c r="C36" s="31" t="s">
        <v>167</v>
      </c>
      <c r="D36" s="32" t="s">
        <v>178</v>
      </c>
      <c r="E36" s="32" t="s">
        <v>179</v>
      </c>
      <c r="F36" s="31" t="s">
        <v>180</v>
      </c>
      <c r="G36" s="32" t="s">
        <v>170</v>
      </c>
      <c r="H36" s="32" t="s">
        <v>171</v>
      </c>
      <c r="I36" s="20" t="s">
        <v>181</v>
      </c>
    </row>
    <row r="37" spans="1:9" ht="15" customHeight="1">
      <c r="A37" s="29" t="s">
        <v>182</v>
      </c>
      <c r="B37" s="30">
        <v>25</v>
      </c>
      <c r="C37" s="31" t="s">
        <v>167</v>
      </c>
      <c r="D37" s="32" t="s">
        <v>183</v>
      </c>
      <c r="E37" s="32" t="s">
        <v>184</v>
      </c>
      <c r="F37" s="31" t="s">
        <v>25</v>
      </c>
      <c r="G37" s="32" t="s">
        <v>153</v>
      </c>
      <c r="H37" s="32" t="s">
        <v>185</v>
      </c>
      <c r="I37" s="20" t="s">
        <v>186</v>
      </c>
    </row>
    <row r="38" spans="1:9" ht="15" customHeight="1">
      <c r="A38" s="29" t="s">
        <v>187</v>
      </c>
      <c r="B38" s="33">
        <v>26</v>
      </c>
      <c r="C38" s="31" t="s">
        <v>161</v>
      </c>
      <c r="D38" s="32" t="s">
        <v>188</v>
      </c>
      <c r="E38" s="32" t="s">
        <v>189</v>
      </c>
      <c r="F38" s="31" t="s">
        <v>25</v>
      </c>
      <c r="G38" s="32" t="s">
        <v>106</v>
      </c>
      <c r="H38" s="32" t="s">
        <v>164</v>
      </c>
      <c r="I38" s="20" t="s">
        <v>190</v>
      </c>
    </row>
    <row r="39" spans="1:9" ht="15" customHeight="1">
      <c r="A39" s="29" t="s">
        <v>191</v>
      </c>
      <c r="B39" s="30">
        <v>27</v>
      </c>
      <c r="C39" s="31" t="s">
        <v>167</v>
      </c>
      <c r="D39" s="32" t="s">
        <v>192</v>
      </c>
      <c r="E39" s="32" t="s">
        <v>193</v>
      </c>
      <c r="F39" s="31" t="s">
        <v>43</v>
      </c>
      <c r="G39" s="32" t="s">
        <v>194</v>
      </c>
      <c r="H39" s="32" t="s">
        <v>129</v>
      </c>
      <c r="I39" s="20" t="s">
        <v>195</v>
      </c>
    </row>
    <row r="40" spans="1:9" ht="15" customHeight="1">
      <c r="A40" s="29" t="s">
        <v>196</v>
      </c>
      <c r="B40" s="33">
        <v>28</v>
      </c>
      <c r="C40" s="31" t="s">
        <v>161</v>
      </c>
      <c r="D40" s="32" t="s">
        <v>197</v>
      </c>
      <c r="E40" s="32" t="s">
        <v>198</v>
      </c>
      <c r="F40" s="31" t="s">
        <v>25</v>
      </c>
      <c r="G40" s="32" t="s">
        <v>106</v>
      </c>
      <c r="H40" s="32" t="s">
        <v>164</v>
      </c>
      <c r="I40" s="20" t="s">
        <v>199</v>
      </c>
    </row>
    <row r="41" spans="1:9" ht="15" customHeight="1">
      <c r="A41" s="29" t="s">
        <v>200</v>
      </c>
      <c r="B41" s="30">
        <v>29</v>
      </c>
      <c r="C41" s="31" t="s">
        <v>167</v>
      </c>
      <c r="D41" s="32" t="s">
        <v>201</v>
      </c>
      <c r="E41" s="32" t="s">
        <v>202</v>
      </c>
      <c r="F41" s="31" t="s">
        <v>43</v>
      </c>
      <c r="G41" s="32" t="s">
        <v>194</v>
      </c>
      <c r="H41" s="32" t="s">
        <v>129</v>
      </c>
      <c r="I41" s="20" t="s">
        <v>203</v>
      </c>
    </row>
    <row r="42" spans="1:9" ht="15" customHeight="1">
      <c r="A42" s="29" t="s">
        <v>204</v>
      </c>
      <c r="B42" s="30">
        <v>30</v>
      </c>
      <c r="C42" s="31" t="s">
        <v>167</v>
      </c>
      <c r="D42" s="32" t="s">
        <v>205</v>
      </c>
      <c r="E42" s="32" t="s">
        <v>206</v>
      </c>
      <c r="F42" s="31" t="s">
        <v>25</v>
      </c>
      <c r="G42" s="32" t="s">
        <v>207</v>
      </c>
      <c r="H42" s="32" t="s">
        <v>129</v>
      </c>
      <c r="I42" s="20" t="s">
        <v>208</v>
      </c>
    </row>
    <row r="43" spans="1:9" ht="15" customHeight="1">
      <c r="A43" s="29" t="s">
        <v>209</v>
      </c>
      <c r="B43" s="30">
        <v>31</v>
      </c>
      <c r="C43" s="31" t="s">
        <v>150</v>
      </c>
      <c r="D43" s="32" t="s">
        <v>210</v>
      </c>
      <c r="E43" s="32" t="s">
        <v>211</v>
      </c>
      <c r="F43" s="31" t="s">
        <v>25</v>
      </c>
      <c r="G43" s="32" t="s">
        <v>112</v>
      </c>
      <c r="H43" s="32" t="s">
        <v>154</v>
      </c>
      <c r="I43" s="20" t="s">
        <v>212</v>
      </c>
    </row>
    <row r="44" spans="1:9" ht="15" customHeight="1">
      <c r="A44" s="29" t="s">
        <v>213</v>
      </c>
      <c r="B44" s="30">
        <v>32</v>
      </c>
      <c r="C44" s="31" t="s">
        <v>150</v>
      </c>
      <c r="D44" s="32" t="s">
        <v>214</v>
      </c>
      <c r="E44" s="32" t="s">
        <v>215</v>
      </c>
      <c r="F44" s="31" t="s">
        <v>25</v>
      </c>
      <c r="G44" s="32" t="s">
        <v>138</v>
      </c>
      <c r="H44" s="32" t="s">
        <v>216</v>
      </c>
      <c r="I44" s="20" t="s">
        <v>217</v>
      </c>
    </row>
    <row r="45" spans="1:9" ht="15" customHeight="1">
      <c r="A45" s="29" t="s">
        <v>218</v>
      </c>
      <c r="B45" s="30">
        <v>33</v>
      </c>
      <c r="C45" s="31" t="s">
        <v>150</v>
      </c>
      <c r="D45" s="32" t="s">
        <v>219</v>
      </c>
      <c r="E45" s="32" t="s">
        <v>220</v>
      </c>
      <c r="F45" s="31" t="s">
        <v>25</v>
      </c>
      <c r="G45" s="32" t="s">
        <v>153</v>
      </c>
      <c r="H45" s="32" t="s">
        <v>154</v>
      </c>
      <c r="I45" s="20" t="s">
        <v>221</v>
      </c>
    </row>
    <row r="46" spans="1:9" ht="15" customHeight="1">
      <c r="A46" s="29" t="s">
        <v>222</v>
      </c>
      <c r="B46" s="30">
        <v>34</v>
      </c>
      <c r="C46" s="31" t="s">
        <v>150</v>
      </c>
      <c r="D46" s="32" t="s">
        <v>223</v>
      </c>
      <c r="E46" s="32" t="s">
        <v>224</v>
      </c>
      <c r="F46" s="31" t="s">
        <v>25</v>
      </c>
      <c r="G46" s="32" t="s">
        <v>38</v>
      </c>
      <c r="H46" s="32" t="s">
        <v>154</v>
      </c>
      <c r="I46" s="20" t="s">
        <v>225</v>
      </c>
    </row>
    <row r="47" spans="1:9" ht="15" customHeight="1">
      <c r="A47" s="29" t="s">
        <v>226</v>
      </c>
      <c r="B47" s="30">
        <v>36</v>
      </c>
      <c r="C47" s="31" t="s">
        <v>22</v>
      </c>
      <c r="D47" s="32" t="s">
        <v>227</v>
      </c>
      <c r="E47" s="32" t="s">
        <v>228</v>
      </c>
      <c r="F47" s="31" t="s">
        <v>229</v>
      </c>
      <c r="G47" s="32" t="s">
        <v>230</v>
      </c>
      <c r="H47" s="32" t="s">
        <v>27</v>
      </c>
      <c r="I47" s="20" t="s">
        <v>231</v>
      </c>
    </row>
    <row r="48" spans="1:9" ht="15" customHeight="1">
      <c r="A48" s="29" t="s">
        <v>232</v>
      </c>
      <c r="B48" s="30">
        <v>37</v>
      </c>
      <c r="C48" s="31" t="s">
        <v>57</v>
      </c>
      <c r="D48" s="32" t="s">
        <v>233</v>
      </c>
      <c r="E48" s="32" t="s">
        <v>234</v>
      </c>
      <c r="F48" s="31" t="s">
        <v>25</v>
      </c>
      <c r="G48" s="32" t="s">
        <v>60</v>
      </c>
      <c r="H48" s="32" t="s">
        <v>61</v>
      </c>
      <c r="I48" s="20" t="s">
        <v>235</v>
      </c>
    </row>
    <row r="49" spans="1:9" ht="15" customHeight="1">
      <c r="A49" s="29" t="s">
        <v>236</v>
      </c>
      <c r="B49" s="30">
        <v>38</v>
      </c>
      <c r="C49" s="31" t="s">
        <v>57</v>
      </c>
      <c r="D49" s="32" t="s">
        <v>237</v>
      </c>
      <c r="E49" s="32" t="s">
        <v>238</v>
      </c>
      <c r="F49" s="31" t="s">
        <v>82</v>
      </c>
      <c r="G49" s="32" t="s">
        <v>60</v>
      </c>
      <c r="H49" s="32" t="s">
        <v>239</v>
      </c>
      <c r="I49" s="20" t="s">
        <v>240</v>
      </c>
    </row>
    <row r="50" spans="1:9" ht="15" customHeight="1">
      <c r="A50" s="29" t="s">
        <v>241</v>
      </c>
      <c r="B50" s="30">
        <v>39</v>
      </c>
      <c r="C50" s="31" t="s">
        <v>22</v>
      </c>
      <c r="D50" s="32" t="s">
        <v>242</v>
      </c>
      <c r="E50" s="32" t="s">
        <v>243</v>
      </c>
      <c r="F50" s="31" t="s">
        <v>25</v>
      </c>
      <c r="G50" s="32" t="s">
        <v>153</v>
      </c>
      <c r="H50" s="32" t="s">
        <v>33</v>
      </c>
      <c r="I50" s="20" t="s">
        <v>244</v>
      </c>
    </row>
    <row r="51" spans="1:9" ht="15" customHeight="1">
      <c r="A51" s="29" t="s">
        <v>245</v>
      </c>
      <c r="B51" s="30">
        <v>52</v>
      </c>
      <c r="C51" s="31" t="s">
        <v>57</v>
      </c>
      <c r="D51" s="32" t="s">
        <v>246</v>
      </c>
      <c r="E51" s="32" t="s">
        <v>247</v>
      </c>
      <c r="F51" s="31" t="s">
        <v>25</v>
      </c>
      <c r="G51" s="32" t="s">
        <v>38</v>
      </c>
      <c r="H51" s="32" t="s">
        <v>239</v>
      </c>
      <c r="I51" s="20" t="s">
        <v>248</v>
      </c>
    </row>
    <row r="52" spans="1:9" ht="15" customHeight="1">
      <c r="A52" s="29" t="s">
        <v>249</v>
      </c>
      <c r="B52" s="30">
        <v>40</v>
      </c>
      <c r="C52" s="31" t="s">
        <v>22</v>
      </c>
      <c r="D52" s="32" t="s">
        <v>250</v>
      </c>
      <c r="E52" s="32" t="s">
        <v>251</v>
      </c>
      <c r="F52" s="31" t="s">
        <v>252</v>
      </c>
      <c r="G52" s="32" t="s">
        <v>230</v>
      </c>
      <c r="H52" s="32" t="s">
        <v>27</v>
      </c>
      <c r="I52" s="20" t="s">
        <v>253</v>
      </c>
    </row>
    <row r="53" spans="1:9" ht="15" customHeight="1">
      <c r="A53" s="29" t="s">
        <v>254</v>
      </c>
      <c r="B53" s="30">
        <v>41</v>
      </c>
      <c r="C53" s="31" t="s">
        <v>22</v>
      </c>
      <c r="D53" s="32" t="s">
        <v>255</v>
      </c>
      <c r="E53" s="32" t="s">
        <v>256</v>
      </c>
      <c r="F53" s="31" t="s">
        <v>82</v>
      </c>
      <c r="G53" s="32" t="s">
        <v>257</v>
      </c>
      <c r="H53" s="32" t="s">
        <v>27</v>
      </c>
      <c r="I53" s="20" t="s">
        <v>258</v>
      </c>
    </row>
    <row r="54" spans="1:9" ht="15" customHeight="1">
      <c r="A54" s="29" t="s">
        <v>259</v>
      </c>
      <c r="B54" s="30">
        <v>42</v>
      </c>
      <c r="C54" s="31" t="s">
        <v>150</v>
      </c>
      <c r="D54" s="32" t="s">
        <v>260</v>
      </c>
      <c r="E54" s="32" t="s">
        <v>261</v>
      </c>
      <c r="F54" s="31" t="s">
        <v>262</v>
      </c>
      <c r="G54" s="32" t="s">
        <v>263</v>
      </c>
      <c r="H54" s="32" t="s">
        <v>154</v>
      </c>
      <c r="I54" s="20" t="s">
        <v>264</v>
      </c>
    </row>
    <row r="55" spans="1:9" ht="15" customHeight="1">
      <c r="A55" s="29" t="s">
        <v>265</v>
      </c>
      <c r="B55" s="30">
        <v>43</v>
      </c>
      <c r="C55" s="31" t="s">
        <v>150</v>
      </c>
      <c r="D55" s="32" t="s">
        <v>266</v>
      </c>
      <c r="E55" s="32" t="s">
        <v>267</v>
      </c>
      <c r="F55" s="31" t="s">
        <v>25</v>
      </c>
      <c r="G55" s="32" t="s">
        <v>106</v>
      </c>
      <c r="H55" s="32" t="s">
        <v>268</v>
      </c>
      <c r="I55" s="20" t="s">
        <v>269</v>
      </c>
    </row>
    <row r="56" spans="1:9" ht="15" customHeight="1">
      <c r="A56" s="29" t="s">
        <v>270</v>
      </c>
      <c r="B56" s="30">
        <v>44</v>
      </c>
      <c r="C56" s="31" t="s">
        <v>167</v>
      </c>
      <c r="D56" s="32" t="s">
        <v>271</v>
      </c>
      <c r="E56" s="32" t="s">
        <v>272</v>
      </c>
      <c r="F56" s="31" t="s">
        <v>25</v>
      </c>
      <c r="G56" s="32" t="s">
        <v>112</v>
      </c>
      <c r="H56" s="32" t="s">
        <v>164</v>
      </c>
      <c r="I56" s="20" t="s">
        <v>273</v>
      </c>
    </row>
    <row r="57" spans="1:9" ht="15" customHeight="1">
      <c r="A57" s="29" t="s">
        <v>274</v>
      </c>
      <c r="B57" s="33">
        <v>45</v>
      </c>
      <c r="C57" s="31" t="s">
        <v>161</v>
      </c>
      <c r="D57" s="32" t="s">
        <v>275</v>
      </c>
      <c r="E57" s="32" t="s">
        <v>276</v>
      </c>
      <c r="F57" s="31" t="s">
        <v>25</v>
      </c>
      <c r="G57" s="32" t="s">
        <v>106</v>
      </c>
      <c r="H57" s="32" t="s">
        <v>164</v>
      </c>
      <c r="I57" s="20" t="s">
        <v>277</v>
      </c>
    </row>
    <row r="58" spans="1:9" ht="15" customHeight="1">
      <c r="A58" s="29" t="s">
        <v>278</v>
      </c>
      <c r="B58" s="30">
        <v>46</v>
      </c>
      <c r="C58" s="31" t="s">
        <v>57</v>
      </c>
      <c r="D58" s="32" t="s">
        <v>279</v>
      </c>
      <c r="E58" s="32" t="s">
        <v>280</v>
      </c>
      <c r="F58" s="31" t="s">
        <v>25</v>
      </c>
      <c r="G58" s="32" t="s">
        <v>281</v>
      </c>
      <c r="H58" s="32" t="s">
        <v>61</v>
      </c>
      <c r="I58" s="20" t="s">
        <v>282</v>
      </c>
    </row>
    <row r="59" spans="1:9" ht="15" customHeight="1">
      <c r="A59" s="29" t="s">
        <v>283</v>
      </c>
      <c r="B59" s="30">
        <v>47</v>
      </c>
      <c r="C59" s="31" t="s">
        <v>22</v>
      </c>
      <c r="D59" s="32" t="s">
        <v>284</v>
      </c>
      <c r="E59" s="32" t="s">
        <v>285</v>
      </c>
      <c r="F59" s="31" t="s">
        <v>82</v>
      </c>
      <c r="G59" s="32" t="s">
        <v>66</v>
      </c>
      <c r="H59" s="32" t="s">
        <v>27</v>
      </c>
      <c r="I59" s="20" t="s">
        <v>286</v>
      </c>
    </row>
    <row r="60" spans="1:9" ht="15" customHeight="1">
      <c r="A60" s="29" t="s">
        <v>287</v>
      </c>
      <c r="B60" s="30">
        <v>48</v>
      </c>
      <c r="C60" s="31" t="s">
        <v>167</v>
      </c>
      <c r="D60" s="32" t="s">
        <v>288</v>
      </c>
      <c r="E60" s="32" t="s">
        <v>289</v>
      </c>
      <c r="F60" s="31" t="s">
        <v>43</v>
      </c>
      <c r="G60" s="32" t="s">
        <v>194</v>
      </c>
      <c r="H60" s="32" t="s">
        <v>290</v>
      </c>
      <c r="I60" s="20" t="s">
        <v>291</v>
      </c>
    </row>
    <row r="61" spans="1:9" ht="15" customHeight="1">
      <c r="A61" s="29" t="s">
        <v>292</v>
      </c>
      <c r="B61" s="30">
        <v>49</v>
      </c>
      <c r="C61" s="31" t="s">
        <v>150</v>
      </c>
      <c r="D61" s="32" t="s">
        <v>293</v>
      </c>
      <c r="E61" s="32" t="s">
        <v>294</v>
      </c>
      <c r="F61" s="31" t="s">
        <v>25</v>
      </c>
      <c r="G61" s="32" t="s">
        <v>106</v>
      </c>
      <c r="H61" s="32" t="s">
        <v>154</v>
      </c>
      <c r="I61" s="20" t="s">
        <v>295</v>
      </c>
    </row>
    <row r="62" spans="1:9" ht="15" customHeight="1">
      <c r="A62" s="29" t="s">
        <v>296</v>
      </c>
      <c r="B62" s="30">
        <v>50</v>
      </c>
      <c r="C62" s="31" t="s">
        <v>150</v>
      </c>
      <c r="D62" s="32" t="s">
        <v>297</v>
      </c>
      <c r="E62" s="32" t="s">
        <v>298</v>
      </c>
      <c r="F62" s="31" t="s">
        <v>25</v>
      </c>
      <c r="G62" s="32" t="s">
        <v>153</v>
      </c>
      <c r="H62" s="32" t="s">
        <v>154</v>
      </c>
      <c r="I62" s="20" t="s">
        <v>299</v>
      </c>
    </row>
    <row r="63" spans="1:9" ht="15" customHeight="1">
      <c r="A63" s="29" t="s">
        <v>300</v>
      </c>
      <c r="B63" s="30">
        <v>51</v>
      </c>
      <c r="C63" s="31" t="s">
        <v>301</v>
      </c>
      <c r="D63" s="32" t="s">
        <v>302</v>
      </c>
      <c r="E63" s="32" t="s">
        <v>303</v>
      </c>
      <c r="F63" s="31" t="s">
        <v>25</v>
      </c>
      <c r="G63" s="32" t="s">
        <v>128</v>
      </c>
      <c r="H63" s="32" t="s">
        <v>304</v>
      </c>
      <c r="I63" s="20" t="s">
        <v>305</v>
      </c>
    </row>
    <row r="64" spans="1:9" ht="15" customHeight="1">
      <c r="A64" s="29" t="s">
        <v>306</v>
      </c>
      <c r="B64" s="30">
        <v>53</v>
      </c>
      <c r="C64" s="31" t="s">
        <v>167</v>
      </c>
      <c r="D64" s="32" t="s">
        <v>307</v>
      </c>
      <c r="E64" s="32" t="s">
        <v>308</v>
      </c>
      <c r="F64" s="31" t="s">
        <v>25</v>
      </c>
      <c r="G64" s="32" t="s">
        <v>71</v>
      </c>
      <c r="H64" s="32" t="s">
        <v>171</v>
      </c>
      <c r="I64" s="20" t="s">
        <v>309</v>
      </c>
    </row>
    <row r="65" spans="1:9" ht="15" customHeight="1">
      <c r="A65" s="29" t="s">
        <v>310</v>
      </c>
      <c r="B65" s="30">
        <v>54</v>
      </c>
      <c r="C65" s="31" t="s">
        <v>167</v>
      </c>
      <c r="D65" s="32" t="s">
        <v>311</v>
      </c>
      <c r="E65" s="32" t="s">
        <v>312</v>
      </c>
      <c r="F65" s="31" t="s">
        <v>82</v>
      </c>
      <c r="G65" s="32" t="s">
        <v>71</v>
      </c>
      <c r="H65" s="32" t="s">
        <v>313</v>
      </c>
      <c r="I65" s="20" t="s">
        <v>314</v>
      </c>
    </row>
    <row r="66" spans="1:9" ht="15" customHeight="1">
      <c r="A66" s="29" t="s">
        <v>315</v>
      </c>
      <c r="B66" s="30">
        <v>55</v>
      </c>
      <c r="C66" s="31" t="s">
        <v>167</v>
      </c>
      <c r="D66" s="32" t="s">
        <v>316</v>
      </c>
      <c r="E66" s="32" t="s">
        <v>317</v>
      </c>
      <c r="F66" s="31" t="s">
        <v>43</v>
      </c>
      <c r="G66" s="32" t="s">
        <v>318</v>
      </c>
      <c r="H66" s="32" t="s">
        <v>164</v>
      </c>
      <c r="I66" s="20" t="s">
        <v>319</v>
      </c>
    </row>
    <row r="67" spans="1:9" ht="15" customHeight="1">
      <c r="A67" s="29" t="s">
        <v>320</v>
      </c>
      <c r="B67" s="30">
        <v>56</v>
      </c>
      <c r="C67" s="31" t="s">
        <v>301</v>
      </c>
      <c r="D67" s="32" t="s">
        <v>321</v>
      </c>
      <c r="E67" s="32" t="s">
        <v>322</v>
      </c>
      <c r="F67" s="31" t="s">
        <v>25</v>
      </c>
      <c r="G67" s="32" t="s">
        <v>323</v>
      </c>
      <c r="H67" s="32" t="s">
        <v>324</v>
      </c>
      <c r="I67" s="20" t="s">
        <v>325</v>
      </c>
    </row>
    <row r="68" spans="1:9" ht="15" customHeight="1">
      <c r="A68" s="29" t="s">
        <v>326</v>
      </c>
      <c r="B68" s="30">
        <v>57</v>
      </c>
      <c r="C68" s="31" t="s">
        <v>301</v>
      </c>
      <c r="D68" s="32" t="s">
        <v>327</v>
      </c>
      <c r="E68" s="32" t="s">
        <v>328</v>
      </c>
      <c r="F68" s="31" t="s">
        <v>25</v>
      </c>
      <c r="G68" s="32" t="s">
        <v>49</v>
      </c>
      <c r="H68" s="32" t="s">
        <v>304</v>
      </c>
      <c r="I68" s="20" t="s">
        <v>329</v>
      </c>
    </row>
    <row r="69" spans="1:9" ht="15" customHeight="1">
      <c r="A69" s="29" t="s">
        <v>330</v>
      </c>
      <c r="B69" s="30">
        <v>58</v>
      </c>
      <c r="C69" s="31" t="s">
        <v>301</v>
      </c>
      <c r="D69" s="32" t="s">
        <v>331</v>
      </c>
      <c r="E69" s="32" t="s">
        <v>332</v>
      </c>
      <c r="F69" s="31" t="s">
        <v>25</v>
      </c>
      <c r="G69" s="32" t="s">
        <v>138</v>
      </c>
      <c r="H69" s="32" t="s">
        <v>216</v>
      </c>
      <c r="I69" s="20" t="s">
        <v>333</v>
      </c>
    </row>
    <row r="70" spans="1:9" ht="15" customHeight="1">
      <c r="A70" s="29" t="s">
        <v>334</v>
      </c>
      <c r="B70" s="33">
        <v>59</v>
      </c>
      <c r="C70" s="31" t="s">
        <v>161</v>
      </c>
      <c r="D70" s="32" t="s">
        <v>335</v>
      </c>
      <c r="E70" s="32" t="s">
        <v>336</v>
      </c>
      <c r="F70" s="31" t="s">
        <v>25</v>
      </c>
      <c r="G70" s="32" t="s">
        <v>60</v>
      </c>
      <c r="H70" s="32" t="s">
        <v>164</v>
      </c>
      <c r="I70" s="20" t="s">
        <v>337</v>
      </c>
    </row>
    <row r="71" spans="1:9" ht="15">
      <c r="A71" s="29" t="s">
        <v>338</v>
      </c>
      <c r="B71" s="33">
        <v>60</v>
      </c>
      <c r="C71" s="31" t="s">
        <v>161</v>
      </c>
      <c r="D71" s="32" t="s">
        <v>339</v>
      </c>
      <c r="E71" s="32" t="s">
        <v>340</v>
      </c>
      <c r="F71" s="31" t="s">
        <v>25</v>
      </c>
      <c r="G71" s="32" t="s">
        <v>60</v>
      </c>
      <c r="H71" s="32" t="s">
        <v>341</v>
      </c>
      <c r="I71" s="20" t="s">
        <v>342</v>
      </c>
    </row>
    <row r="72" spans="1:9" ht="15">
      <c r="A72" s="29" t="s">
        <v>343</v>
      </c>
      <c r="B72" s="33">
        <v>61</v>
      </c>
      <c r="C72" s="31" t="s">
        <v>161</v>
      </c>
      <c r="D72" s="32" t="s">
        <v>344</v>
      </c>
      <c r="E72" s="32" t="s">
        <v>345</v>
      </c>
      <c r="F72" s="31" t="s">
        <v>25</v>
      </c>
      <c r="G72" s="32" t="s">
        <v>49</v>
      </c>
      <c r="H72" s="32" t="s">
        <v>346</v>
      </c>
      <c r="I72" s="20" t="s">
        <v>347</v>
      </c>
    </row>
    <row r="73" spans="1:9" ht="15">
      <c r="A73" s="29" t="s">
        <v>348</v>
      </c>
      <c r="B73" s="30">
        <v>62</v>
      </c>
      <c r="C73" s="31" t="s">
        <v>150</v>
      </c>
      <c r="D73" s="32" t="s">
        <v>349</v>
      </c>
      <c r="E73" s="32" t="s">
        <v>350</v>
      </c>
      <c r="F73" s="31" t="s">
        <v>25</v>
      </c>
      <c r="G73" s="32" t="s">
        <v>38</v>
      </c>
      <c r="H73" s="32" t="s">
        <v>154</v>
      </c>
      <c r="I73" s="20" t="s">
        <v>351</v>
      </c>
    </row>
    <row r="74" spans="1:9" ht="15">
      <c r="A74" s="29" t="s">
        <v>352</v>
      </c>
      <c r="B74" s="30">
        <v>63</v>
      </c>
      <c r="C74" s="31" t="s">
        <v>301</v>
      </c>
      <c r="D74" s="32" t="s">
        <v>353</v>
      </c>
      <c r="E74" s="32" t="s">
        <v>354</v>
      </c>
      <c r="F74" s="31" t="s">
        <v>25</v>
      </c>
      <c r="G74" s="32" t="s">
        <v>106</v>
      </c>
      <c r="H74" s="32" t="s">
        <v>355</v>
      </c>
      <c r="I74" s="20" t="s">
        <v>356</v>
      </c>
    </row>
    <row r="75" spans="1:9" ht="15">
      <c r="A75" s="29" t="s">
        <v>357</v>
      </c>
      <c r="B75" s="33">
        <v>64</v>
      </c>
      <c r="C75" s="31" t="s">
        <v>161</v>
      </c>
      <c r="D75" s="32" t="s">
        <v>358</v>
      </c>
      <c r="E75" s="32" t="s">
        <v>359</v>
      </c>
      <c r="F75" s="31" t="s">
        <v>25</v>
      </c>
      <c r="G75" s="32" t="s">
        <v>153</v>
      </c>
      <c r="H75" s="32" t="s">
        <v>360</v>
      </c>
      <c r="I75" s="20" t="s">
        <v>361</v>
      </c>
    </row>
    <row r="76" spans="1:9" ht="15">
      <c r="A76" s="29" t="s">
        <v>362</v>
      </c>
      <c r="B76" s="33">
        <v>65</v>
      </c>
      <c r="C76" s="31" t="s">
        <v>161</v>
      </c>
      <c r="D76" s="32" t="s">
        <v>363</v>
      </c>
      <c r="E76" s="32" t="s">
        <v>364</v>
      </c>
      <c r="F76" s="31" t="s">
        <v>25</v>
      </c>
      <c r="G76" s="32" t="s">
        <v>365</v>
      </c>
      <c r="H76" s="32" t="s">
        <v>366</v>
      </c>
      <c r="I76" s="20" t="s">
        <v>367</v>
      </c>
    </row>
    <row r="77" spans="1:9" ht="15">
      <c r="A77" s="29" t="s">
        <v>368</v>
      </c>
      <c r="B77" s="30">
        <v>66</v>
      </c>
      <c r="C77" s="31" t="s">
        <v>301</v>
      </c>
      <c r="D77" s="32" t="s">
        <v>369</v>
      </c>
      <c r="E77" s="32" t="s">
        <v>370</v>
      </c>
      <c r="F77" s="31" t="s">
        <v>25</v>
      </c>
      <c r="G77" s="32" t="s">
        <v>138</v>
      </c>
      <c r="H77" s="32" t="s">
        <v>341</v>
      </c>
      <c r="I77" s="20" t="s">
        <v>371</v>
      </c>
    </row>
    <row r="78" spans="1:9" ht="15">
      <c r="A78" s="29" t="s">
        <v>372</v>
      </c>
      <c r="B78" s="33">
        <v>67</v>
      </c>
      <c r="C78" s="31" t="s">
        <v>161</v>
      </c>
      <c r="D78" s="32" t="s">
        <v>373</v>
      </c>
      <c r="E78" s="32" t="s">
        <v>374</v>
      </c>
      <c r="F78" s="31" t="s">
        <v>25</v>
      </c>
      <c r="G78" s="32" t="s">
        <v>153</v>
      </c>
      <c r="H78" s="32" t="s">
        <v>375</v>
      </c>
      <c r="I78" s="20" t="s">
        <v>376</v>
      </c>
    </row>
    <row r="79" spans="1:9" ht="15">
      <c r="A79" s="29" t="s">
        <v>377</v>
      </c>
      <c r="B79" s="33">
        <v>68</v>
      </c>
      <c r="C79" s="31" t="s">
        <v>161</v>
      </c>
      <c r="D79" s="32" t="s">
        <v>378</v>
      </c>
      <c r="E79" s="32" t="s">
        <v>379</v>
      </c>
      <c r="F79" s="31" t="s">
        <v>25</v>
      </c>
      <c r="G79" s="32" t="s">
        <v>153</v>
      </c>
      <c r="H79" s="32" t="s">
        <v>380</v>
      </c>
      <c r="I79" s="20" t="s">
        <v>381</v>
      </c>
    </row>
    <row r="80" spans="1:9" ht="15">
      <c r="A80" s="29" t="s">
        <v>382</v>
      </c>
      <c r="B80" s="30">
        <v>69</v>
      </c>
      <c r="C80" s="31" t="s">
        <v>301</v>
      </c>
      <c r="D80" s="32" t="s">
        <v>383</v>
      </c>
      <c r="E80" s="32" t="s">
        <v>384</v>
      </c>
      <c r="F80" s="31" t="s">
        <v>25</v>
      </c>
      <c r="G80" s="32" t="s">
        <v>385</v>
      </c>
      <c r="H80" s="32" t="s">
        <v>386</v>
      </c>
      <c r="I80" s="20" t="s">
        <v>387</v>
      </c>
    </row>
    <row r="81" spans="1:9" ht="15">
      <c r="A81" s="29" t="s">
        <v>388</v>
      </c>
      <c r="B81" s="30">
        <v>70</v>
      </c>
      <c r="C81" s="31" t="s">
        <v>167</v>
      </c>
      <c r="D81" s="32" t="s">
        <v>389</v>
      </c>
      <c r="E81" s="32" t="s">
        <v>390</v>
      </c>
      <c r="F81" s="31" t="s">
        <v>391</v>
      </c>
      <c r="G81" s="32" t="s">
        <v>392</v>
      </c>
      <c r="H81" s="32" t="s">
        <v>129</v>
      </c>
      <c r="I81" s="20" t="s">
        <v>393</v>
      </c>
    </row>
    <row r="82" spans="1:9" ht="15">
      <c r="A82" s="29" t="s">
        <v>394</v>
      </c>
      <c r="B82" s="30">
        <v>71</v>
      </c>
      <c r="C82" s="31" t="s">
        <v>395</v>
      </c>
      <c r="D82" s="32" t="s">
        <v>396</v>
      </c>
      <c r="E82" s="32" t="s">
        <v>397</v>
      </c>
      <c r="F82" s="31" t="s">
        <v>25</v>
      </c>
      <c r="G82" s="32" t="s">
        <v>385</v>
      </c>
      <c r="H82" s="32" t="s">
        <v>398</v>
      </c>
      <c r="I82" s="20" t="s">
        <v>399</v>
      </c>
    </row>
    <row r="83" spans="1:9" ht="15">
      <c r="A83" s="29" t="s">
        <v>400</v>
      </c>
      <c r="B83" s="30">
        <v>72</v>
      </c>
      <c r="C83" s="31" t="s">
        <v>395</v>
      </c>
      <c r="D83" s="32" t="s">
        <v>401</v>
      </c>
      <c r="E83" s="32" t="s">
        <v>402</v>
      </c>
      <c r="F83" s="31" t="s">
        <v>25</v>
      </c>
      <c r="G83" s="32" t="s">
        <v>403</v>
      </c>
      <c r="H83" s="32" t="s">
        <v>404</v>
      </c>
      <c r="I83" s="20" t="s">
        <v>405</v>
      </c>
    </row>
    <row r="84" spans="1:9" ht="15">
      <c r="A84" s="29" t="s">
        <v>406</v>
      </c>
      <c r="B84" s="30">
        <v>73</v>
      </c>
      <c r="C84" s="31" t="s">
        <v>395</v>
      </c>
      <c r="D84" s="32" t="s">
        <v>407</v>
      </c>
      <c r="E84" s="32" t="s">
        <v>408</v>
      </c>
      <c r="F84" s="31" t="s">
        <v>25</v>
      </c>
      <c r="G84" s="32" t="s">
        <v>385</v>
      </c>
      <c r="H84" s="32" t="s">
        <v>409</v>
      </c>
      <c r="I84" s="20" t="s">
        <v>410</v>
      </c>
    </row>
    <row r="85" spans="1:9" ht="15">
      <c r="A85" s="29" t="s">
        <v>411</v>
      </c>
      <c r="B85" s="30">
        <v>74</v>
      </c>
      <c r="C85" s="31" t="s">
        <v>395</v>
      </c>
      <c r="D85" s="32" t="s">
        <v>412</v>
      </c>
      <c r="E85" s="32" t="s">
        <v>413</v>
      </c>
      <c r="F85" s="31" t="s">
        <v>25</v>
      </c>
      <c r="G85" s="32" t="s">
        <v>414</v>
      </c>
      <c r="H85" s="32" t="s">
        <v>409</v>
      </c>
      <c r="I85" s="20" t="s">
        <v>415</v>
      </c>
    </row>
    <row r="86" spans="1:9" ht="15">
      <c r="A86" s="29" t="s">
        <v>416</v>
      </c>
      <c r="B86" s="30">
        <v>75</v>
      </c>
      <c r="C86" s="31" t="s">
        <v>395</v>
      </c>
      <c r="D86" s="32" t="s">
        <v>417</v>
      </c>
      <c r="E86" s="32" t="s">
        <v>418</v>
      </c>
      <c r="F86" s="31" t="s">
        <v>25</v>
      </c>
      <c r="G86" s="32" t="s">
        <v>49</v>
      </c>
      <c r="H86" s="32" t="s">
        <v>419</v>
      </c>
      <c r="I86" s="20" t="s">
        <v>420</v>
      </c>
    </row>
    <row r="87" spans="1:9" ht="15">
      <c r="A87" s="29" t="s">
        <v>421</v>
      </c>
      <c r="B87" s="30">
        <v>76</v>
      </c>
      <c r="C87" s="31" t="s">
        <v>395</v>
      </c>
      <c r="D87" s="32" t="s">
        <v>422</v>
      </c>
      <c r="E87" s="32" t="s">
        <v>423</v>
      </c>
      <c r="F87" s="31" t="s">
        <v>25</v>
      </c>
      <c r="G87" s="32" t="s">
        <v>385</v>
      </c>
      <c r="H87" s="32" t="s">
        <v>398</v>
      </c>
      <c r="I87" s="20" t="s">
        <v>424</v>
      </c>
    </row>
    <row r="88" spans="1:9" ht="15">
      <c r="A88" s="29" t="s">
        <v>425</v>
      </c>
      <c r="B88" s="30">
        <v>77</v>
      </c>
      <c r="C88" s="31" t="s">
        <v>395</v>
      </c>
      <c r="D88" s="32" t="s">
        <v>426</v>
      </c>
      <c r="E88" s="32" t="s">
        <v>427</v>
      </c>
      <c r="F88" s="31" t="s">
        <v>25</v>
      </c>
      <c r="G88" s="32" t="s">
        <v>428</v>
      </c>
      <c r="H88" s="32" t="s">
        <v>398</v>
      </c>
      <c r="I88" s="20" t="s">
        <v>429</v>
      </c>
    </row>
    <row r="89" spans="1:9" ht="15">
      <c r="A89" s="29" t="s">
        <v>430</v>
      </c>
      <c r="B89" s="30">
        <v>78</v>
      </c>
      <c r="C89" s="31" t="s">
        <v>395</v>
      </c>
      <c r="D89" s="32" t="s">
        <v>431</v>
      </c>
      <c r="E89" s="32" t="s">
        <v>432</v>
      </c>
      <c r="F89" s="31" t="s">
        <v>25</v>
      </c>
      <c r="G89" s="32" t="s">
        <v>428</v>
      </c>
      <c r="H89" s="32" t="s">
        <v>433</v>
      </c>
      <c r="I89" s="20" t="s">
        <v>434</v>
      </c>
    </row>
    <row r="90" spans="1:9" ht="15">
      <c r="A90" s="29" t="s">
        <v>435</v>
      </c>
      <c r="B90" s="30">
        <v>79</v>
      </c>
      <c r="C90" s="31" t="s">
        <v>395</v>
      </c>
      <c r="D90" s="32" t="s">
        <v>436</v>
      </c>
      <c r="E90" s="32" t="s">
        <v>437</v>
      </c>
      <c r="F90" s="31" t="s">
        <v>25</v>
      </c>
      <c r="G90" s="32" t="s">
        <v>385</v>
      </c>
      <c r="H90" s="32" t="s">
        <v>409</v>
      </c>
      <c r="I90" s="20" t="s">
        <v>438</v>
      </c>
    </row>
    <row r="91" spans="1:9" ht="15">
      <c r="A91" s="29" t="s">
        <v>439</v>
      </c>
      <c r="B91" s="30">
        <v>80</v>
      </c>
      <c r="C91" s="31" t="s">
        <v>395</v>
      </c>
      <c r="D91" s="32" t="s">
        <v>440</v>
      </c>
      <c r="E91" s="32" t="s">
        <v>441</v>
      </c>
      <c r="F91" s="31" t="s">
        <v>25</v>
      </c>
      <c r="G91" s="32" t="s">
        <v>428</v>
      </c>
      <c r="H91" s="32" t="s">
        <v>442</v>
      </c>
      <c r="I91" s="20" t="s">
        <v>443</v>
      </c>
    </row>
    <row r="92" spans="1:9" ht="15">
      <c r="A92" s="29" t="s">
        <v>444</v>
      </c>
      <c r="B92" s="30">
        <v>81</v>
      </c>
      <c r="C92" s="31" t="s">
        <v>395</v>
      </c>
      <c r="D92" s="32" t="s">
        <v>445</v>
      </c>
      <c r="E92" s="32" t="s">
        <v>446</v>
      </c>
      <c r="F92" s="31" t="s">
        <v>25</v>
      </c>
      <c r="G92" s="32" t="s">
        <v>385</v>
      </c>
      <c r="H92" s="32" t="s">
        <v>409</v>
      </c>
      <c r="I92" s="20" t="s">
        <v>447</v>
      </c>
    </row>
  </sheetData>
  <sheetProtection selectLockedCells="1" selectUnlockedCells="1"/>
  <autoFilter ref="A7:I92"/>
  <printOptions horizontalCentered="1"/>
  <pageMargins left="0.39375" right="0" top="0" bottom="0" header="0.5118055555555555" footer="0.5118055555555555"/>
  <pageSetup fitToHeight="2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M22"/>
  <sheetViews>
    <sheetView tabSelected="1" workbookViewId="0" topLeftCell="A1">
      <selection activeCell="C7" sqref="C7"/>
    </sheetView>
  </sheetViews>
  <sheetFormatPr defaultColWidth="9.140625" defaultRowHeight="12.75"/>
  <cols>
    <col min="1" max="1" width="15.421875" style="0" customWidth="1"/>
    <col min="2" max="2" width="0" style="0" hidden="1" customWidth="1"/>
    <col min="3" max="3" width="14.7109375" style="0" customWidth="1"/>
    <col min="4" max="4" width="0.85546875" style="0" customWidth="1"/>
    <col min="5" max="5" width="14.8515625" style="0" customWidth="1"/>
    <col min="6" max="6" width="16.57421875" style="0" customWidth="1"/>
    <col min="7" max="7" width="12.421875" style="0" customWidth="1"/>
  </cols>
  <sheetData>
    <row r="1" spans="1:13" ht="15">
      <c r="A1" s="38"/>
      <c r="B1" s="38"/>
      <c r="C1" s="38"/>
      <c r="D1" s="240">
        <f>Startlist!$F1</f>
        <v>0</v>
      </c>
      <c r="E1" s="38"/>
      <c r="F1" s="38"/>
      <c r="G1" s="38"/>
      <c r="H1" s="38"/>
      <c r="I1" s="38"/>
      <c r="J1" s="38"/>
      <c r="K1" s="38"/>
      <c r="L1" s="38"/>
      <c r="M1" s="38"/>
    </row>
    <row r="2" spans="1:13" ht="12.75" customHeight="1">
      <c r="A2" s="44">
        <f>Startlist!$F2</f>
        <v>0</v>
      </c>
      <c r="B2" s="44"/>
      <c r="C2" s="44"/>
      <c r="D2" s="44"/>
      <c r="E2" s="44"/>
      <c r="F2" s="44"/>
      <c r="G2" s="38"/>
      <c r="H2" s="38"/>
      <c r="I2" s="38"/>
      <c r="J2" s="38"/>
      <c r="K2" s="38"/>
      <c r="L2" s="38"/>
      <c r="M2" s="38"/>
    </row>
    <row r="3" spans="1:13" ht="15" customHeight="1">
      <c r="A3" s="38"/>
      <c r="B3" s="38"/>
      <c r="C3" s="45">
        <f>Startlist!$F3</f>
        <v>0</v>
      </c>
      <c r="D3" s="45"/>
      <c r="E3" s="45"/>
      <c r="F3" s="38"/>
      <c r="G3" s="38"/>
      <c r="H3" s="38"/>
      <c r="I3" s="38"/>
      <c r="J3" s="38"/>
      <c r="K3" s="38"/>
      <c r="L3" s="38"/>
      <c r="M3" s="38"/>
    </row>
    <row r="4" spans="1:13" ht="15" customHeight="1">
      <c r="A4" s="38"/>
      <c r="B4" s="38"/>
      <c r="C4" s="45">
        <f>Startlist!$F4</f>
        <v>0</v>
      </c>
      <c r="D4" s="45"/>
      <c r="E4" s="45"/>
      <c r="F4" s="38"/>
      <c r="G4" s="38"/>
      <c r="H4" s="38"/>
      <c r="I4" s="38"/>
      <c r="J4" s="38"/>
      <c r="K4" s="38"/>
      <c r="L4" s="38"/>
      <c r="M4" s="38"/>
    </row>
    <row r="5" spans="1:13" ht="12.7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2.75">
      <c r="A6" s="38"/>
      <c r="B6" s="38"/>
      <c r="C6" s="38"/>
      <c r="D6" s="38"/>
      <c r="E6" s="38"/>
      <c r="F6" s="96"/>
      <c r="G6" s="96"/>
      <c r="H6" s="38"/>
      <c r="I6" s="38"/>
      <c r="J6" s="38"/>
      <c r="K6" s="38"/>
      <c r="L6" s="38"/>
      <c r="M6" s="38"/>
    </row>
    <row r="7" spans="3:13" ht="12.75">
      <c r="C7" s="241" t="s">
        <v>2412</v>
      </c>
      <c r="D7" s="241"/>
      <c r="E7" s="242" t="s">
        <v>2413</v>
      </c>
      <c r="F7" s="96"/>
      <c r="G7" s="96"/>
      <c r="H7" s="38"/>
      <c r="I7" s="38"/>
      <c r="J7" s="38"/>
      <c r="K7" s="38"/>
      <c r="L7" s="38"/>
      <c r="M7" s="38"/>
    </row>
    <row r="8" spans="1:13" ht="18.75" customHeight="1">
      <c r="A8" s="38"/>
      <c r="B8" s="38"/>
      <c r="C8" s="243" t="s">
        <v>79</v>
      </c>
      <c r="D8" s="244"/>
      <c r="E8" s="245">
        <v>2</v>
      </c>
      <c r="F8" s="96"/>
      <c r="G8" s="246"/>
      <c r="H8" s="38"/>
      <c r="I8" s="38"/>
      <c r="J8" s="38"/>
      <c r="K8" s="38"/>
      <c r="L8" s="38"/>
      <c r="M8" s="38"/>
    </row>
    <row r="9" spans="1:13" ht="18.75" customHeight="1">
      <c r="A9" s="38"/>
      <c r="B9" s="38"/>
      <c r="C9" s="243" t="s">
        <v>22</v>
      </c>
      <c r="D9" s="244"/>
      <c r="E9" s="245">
        <v>13</v>
      </c>
      <c r="F9" s="247"/>
      <c r="G9" s="247"/>
      <c r="H9" s="38"/>
      <c r="I9" s="38"/>
      <c r="J9" s="38"/>
      <c r="K9" s="38"/>
      <c r="L9" s="38"/>
      <c r="M9" s="38"/>
    </row>
    <row r="10" spans="1:13" ht="18.75" customHeight="1">
      <c r="A10" s="38"/>
      <c r="B10" s="38"/>
      <c r="C10" s="243" t="s">
        <v>120</v>
      </c>
      <c r="D10" s="244"/>
      <c r="E10" s="245">
        <v>6</v>
      </c>
      <c r="F10" s="247"/>
      <c r="G10" s="247"/>
      <c r="H10" s="38"/>
      <c r="I10" s="38"/>
      <c r="J10" s="38"/>
      <c r="K10" s="38"/>
      <c r="L10" s="38"/>
      <c r="M10" s="38"/>
    </row>
    <row r="11" spans="1:13" ht="18.75" customHeight="1">
      <c r="A11" s="38"/>
      <c r="B11" s="38"/>
      <c r="C11" s="243" t="s">
        <v>167</v>
      </c>
      <c r="D11" s="244"/>
      <c r="E11" s="245">
        <v>13</v>
      </c>
      <c r="F11" s="247"/>
      <c r="G11" s="247"/>
      <c r="H11" s="38"/>
      <c r="I11" s="38"/>
      <c r="J11" s="38"/>
      <c r="K11" s="38"/>
      <c r="L11" s="38"/>
      <c r="M11" s="38"/>
    </row>
    <row r="12" spans="1:13" ht="18.75" customHeight="1">
      <c r="A12" s="38"/>
      <c r="B12" s="38"/>
      <c r="C12" s="243" t="s">
        <v>301</v>
      </c>
      <c r="D12" s="244"/>
      <c r="E12" s="245">
        <v>7</v>
      </c>
      <c r="F12" s="247"/>
      <c r="G12" s="247"/>
      <c r="H12" s="38"/>
      <c r="I12" s="38"/>
      <c r="J12" s="38"/>
      <c r="K12" s="38"/>
      <c r="L12" s="38"/>
      <c r="M12" s="38"/>
    </row>
    <row r="13" spans="1:13" ht="18.75" customHeight="1">
      <c r="A13" s="38"/>
      <c r="B13" s="38"/>
      <c r="C13" s="243" t="s">
        <v>161</v>
      </c>
      <c r="D13" s="244"/>
      <c r="E13" s="245">
        <v>11</v>
      </c>
      <c r="F13" s="96"/>
      <c r="G13" s="38"/>
      <c r="H13" s="38"/>
      <c r="I13" s="38"/>
      <c r="J13" s="38"/>
      <c r="K13" s="38"/>
      <c r="L13" s="38"/>
      <c r="M13" s="38"/>
    </row>
    <row r="14" spans="1:13" ht="18.75" customHeight="1">
      <c r="A14" s="38"/>
      <c r="B14" s="38"/>
      <c r="C14" s="243" t="s">
        <v>150</v>
      </c>
      <c r="D14" s="244"/>
      <c r="E14" s="245">
        <v>11</v>
      </c>
      <c r="F14" s="247"/>
      <c r="G14" s="248"/>
      <c r="H14" s="38"/>
      <c r="I14" s="38"/>
      <c r="J14" s="38"/>
      <c r="K14" s="38"/>
      <c r="L14" s="38"/>
      <c r="M14" s="38"/>
    </row>
    <row r="15" spans="1:13" ht="18.75" customHeight="1">
      <c r="A15" s="38"/>
      <c r="B15" s="38"/>
      <c r="C15" s="243" t="s">
        <v>57</v>
      </c>
      <c r="D15" s="244"/>
      <c r="E15" s="245">
        <v>11</v>
      </c>
      <c r="F15" s="247"/>
      <c r="G15" s="248"/>
      <c r="H15" s="38"/>
      <c r="I15" s="38"/>
      <c r="J15" s="38"/>
      <c r="K15" s="38"/>
      <c r="L15" s="38"/>
      <c r="M15" s="38"/>
    </row>
    <row r="16" spans="1:13" ht="18.75" customHeight="1">
      <c r="A16" s="38"/>
      <c r="B16" s="38"/>
      <c r="C16" s="243" t="s">
        <v>395</v>
      </c>
      <c r="D16" s="244"/>
      <c r="E16" s="245">
        <v>11</v>
      </c>
      <c r="F16" s="247"/>
      <c r="G16" s="38"/>
      <c r="H16" s="38"/>
      <c r="I16" s="38"/>
      <c r="J16" s="38"/>
      <c r="K16" s="38"/>
      <c r="L16" s="38"/>
      <c r="M16" s="38"/>
    </row>
    <row r="17" spans="1:13" ht="19.5" customHeight="1">
      <c r="A17" s="38"/>
      <c r="B17" s="38"/>
      <c r="C17" s="249" t="s">
        <v>2414</v>
      </c>
      <c r="D17" s="244"/>
      <c r="E17" s="250">
        <f>SUM(E8:E16)</f>
        <v>85</v>
      </c>
      <c r="F17" s="96"/>
      <c r="G17" s="38"/>
      <c r="H17" s="38"/>
      <c r="I17" s="38"/>
      <c r="J17" s="38"/>
      <c r="K17" s="38"/>
      <c r="L17" s="38"/>
      <c r="M17" s="38"/>
    </row>
    <row r="18" spans="1:13" ht="19.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</row>
    <row r="19" spans="1:13" ht="19.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</row>
    <row r="20" spans="1:13" ht="19.5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</row>
    <row r="21" spans="1:13" ht="19.5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13" ht="19.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</row>
  </sheetData>
  <sheetProtection selectLockedCells="1" selectUnlockedCells="1"/>
  <mergeCells count="4">
    <mergeCell ref="A2:F2"/>
    <mergeCell ref="C3:E3"/>
    <mergeCell ref="C4:E4"/>
    <mergeCell ref="C7:D7"/>
  </mergeCells>
  <printOptions/>
  <pageMargins left="1.7" right="0.15763888888888888" top="0.6298611111111111" bottom="0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>
    <tabColor indexed="22"/>
  </sheetPr>
  <dimension ref="A1:I92"/>
  <sheetViews>
    <sheetView tabSelected="1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190" customWidth="1"/>
    <col min="2" max="2" width="6.00390625" style="0" customWidth="1"/>
    <col min="4" max="4" width="38.28125" style="0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251" customWidth="1"/>
  </cols>
  <sheetData>
    <row r="1" spans="5:8" ht="15.75">
      <c r="E1" s="151">
        <f>Startlist!$F1</f>
        <v>0</v>
      </c>
      <c r="H1" s="252"/>
    </row>
    <row r="2" spans="2:8" ht="15" customHeight="1">
      <c r="B2" s="253"/>
      <c r="C2" s="148"/>
      <c r="E2" s="151">
        <f>Startlist!$F2</f>
        <v>0</v>
      </c>
      <c r="H2" s="252"/>
    </row>
    <row r="3" spans="2:8" ht="15">
      <c r="B3" s="253"/>
      <c r="C3" s="148"/>
      <c r="E3" s="150">
        <f>Startlist!$F3</f>
        <v>0</v>
      </c>
      <c r="H3" s="252"/>
    </row>
    <row r="4" spans="2:8" ht="15">
      <c r="B4" s="253"/>
      <c r="C4" s="148"/>
      <c r="E4" s="150">
        <f>Startlist!$F4</f>
        <v>0</v>
      </c>
      <c r="H4" s="252"/>
    </row>
    <row r="5" spans="3:8" ht="15" customHeight="1">
      <c r="C5" s="148"/>
      <c r="H5" s="252"/>
    </row>
    <row r="6" spans="1:9" ht="15.75" customHeight="1">
      <c r="A6" s="112"/>
      <c r="B6" s="254" t="s">
        <v>1416</v>
      </c>
      <c r="C6" s="111"/>
      <c r="D6" s="112"/>
      <c r="E6" s="112"/>
      <c r="F6" s="112"/>
      <c r="G6" s="112"/>
      <c r="H6" s="110"/>
      <c r="I6" s="112"/>
    </row>
    <row r="7" spans="1:9" ht="12.75">
      <c r="A7" s="112"/>
      <c r="B7" s="255" t="s">
        <v>536</v>
      </c>
      <c r="C7" s="256" t="s">
        <v>2415</v>
      </c>
      <c r="D7" s="257" t="s">
        <v>2416</v>
      </c>
      <c r="E7" s="256"/>
      <c r="F7" s="258" t="s">
        <v>19</v>
      </c>
      <c r="G7" s="259" t="s">
        <v>18</v>
      </c>
      <c r="H7" s="260" t="s">
        <v>2144</v>
      </c>
      <c r="I7" s="112"/>
    </row>
    <row r="8" spans="1:9" ht="15" customHeight="1">
      <c r="A8" s="261">
        <v>1</v>
      </c>
      <c r="B8" s="33">
        <v>100</v>
      </c>
      <c r="C8" s="262">
        <f>VLOOKUP(B8,Startlist!#REF!,2,FALSE)</f>
        <v>0</v>
      </c>
      <c r="D8" s="263">
        <f>CONCATENATE(VLOOKUP(B8,Startlist!#REF!,3,FALSE)," / ",VLOOKUP(B8,Startlist!#REF!,4,FALSE))</f>
        <v>0</v>
      </c>
      <c r="E8" s="264">
        <f>VLOOKUP(B8,Startlist!#REF!,5,FALSE)</f>
        <v>0</v>
      </c>
      <c r="F8" s="263">
        <f>VLOOKUP(B8,Startlist!#REF!,7,FALSE)</f>
        <v>0</v>
      </c>
      <c r="G8" s="263">
        <f>VLOOKUP(B8,Startlist!#REF!,6,FALSE)</f>
        <v>0</v>
      </c>
      <c r="H8" s="265">
        <f>VLOOKUP(B8,Results!#REF!,14,FALSE)</f>
        <v>0</v>
      </c>
      <c r="I8" s="266"/>
    </row>
    <row r="9" spans="1:9" ht="15" customHeight="1">
      <c r="A9" s="261">
        <f aca="true" t="shared" si="0" ref="A9:A64">A8+1</f>
        <v>2</v>
      </c>
      <c r="B9" s="33">
        <v>4</v>
      </c>
      <c r="C9" s="262">
        <f>VLOOKUP(B9,Startlist!#REF!,2,FALSE)</f>
        <v>0</v>
      </c>
      <c r="D9" s="263">
        <f>CONCATENATE(VLOOKUP(B9,Startlist!#REF!,3,FALSE)," / ",VLOOKUP(B9,Startlist!#REF!,4,FALSE))</f>
        <v>0</v>
      </c>
      <c r="E9" s="264">
        <f>VLOOKUP(B9,Startlist!#REF!,5,FALSE)</f>
        <v>0</v>
      </c>
      <c r="F9" s="263">
        <f>VLOOKUP(B9,Startlist!#REF!,7,FALSE)</f>
        <v>0</v>
      </c>
      <c r="G9" s="263">
        <f>VLOOKUP(B9,Startlist!#REF!,6,FALSE)</f>
        <v>0</v>
      </c>
      <c r="H9" s="265">
        <f>VLOOKUP(B9,Results!#REF!,14,FALSE)</f>
        <v>0</v>
      </c>
      <c r="I9" s="266"/>
    </row>
    <row r="10" spans="1:9" ht="15" customHeight="1">
      <c r="A10" s="261">
        <f t="shared" si="0"/>
        <v>3</v>
      </c>
      <c r="B10" s="33">
        <v>3</v>
      </c>
      <c r="C10" s="262">
        <f>VLOOKUP(B10,Startlist!#REF!,2,FALSE)</f>
        <v>0</v>
      </c>
      <c r="D10" s="263">
        <f>CONCATENATE(VLOOKUP(B10,Startlist!#REF!,3,FALSE)," / ",VLOOKUP(B10,Startlist!#REF!,4,FALSE))</f>
        <v>0</v>
      </c>
      <c r="E10" s="264">
        <f>VLOOKUP(B10,Startlist!#REF!,5,FALSE)</f>
        <v>0</v>
      </c>
      <c r="F10" s="263">
        <f>VLOOKUP(B10,Startlist!#REF!,7,FALSE)</f>
        <v>0</v>
      </c>
      <c r="G10" s="263">
        <f>VLOOKUP(B10,Startlist!#REF!,6,FALSE)</f>
        <v>0</v>
      </c>
      <c r="H10" s="265">
        <f>VLOOKUP(B10,Results!#REF!,14,FALSE)</f>
        <v>0</v>
      </c>
      <c r="I10" s="266"/>
    </row>
    <row r="11" spans="1:9" ht="15" customHeight="1">
      <c r="A11" s="261">
        <f t="shared" si="0"/>
        <v>4</v>
      </c>
      <c r="B11" s="33">
        <v>9</v>
      </c>
      <c r="C11" s="262">
        <f>VLOOKUP(B11,Startlist!#REF!,2,FALSE)</f>
        <v>0</v>
      </c>
      <c r="D11" s="263">
        <f>CONCATENATE(VLOOKUP(B11,Startlist!#REF!,3,FALSE)," / ",VLOOKUP(B11,Startlist!#REF!,4,FALSE))</f>
        <v>0</v>
      </c>
      <c r="E11" s="264">
        <f>VLOOKUP(B11,Startlist!#REF!,5,FALSE)</f>
        <v>0</v>
      </c>
      <c r="F11" s="263">
        <f>VLOOKUP(B11,Startlist!#REF!,7,FALSE)</f>
        <v>0</v>
      </c>
      <c r="G11" s="263">
        <f>VLOOKUP(B11,Startlist!#REF!,6,FALSE)</f>
        <v>0</v>
      </c>
      <c r="H11" s="265">
        <f>VLOOKUP(B11,Results!#REF!,14,FALSE)</f>
        <v>0</v>
      </c>
      <c r="I11" s="266"/>
    </row>
    <row r="12" spans="1:9" ht="15" customHeight="1">
      <c r="A12" s="261">
        <f t="shared" si="0"/>
        <v>5</v>
      </c>
      <c r="B12" s="33">
        <v>7</v>
      </c>
      <c r="C12" s="262">
        <f>VLOOKUP(B12,Startlist!#REF!,2,FALSE)</f>
        <v>0</v>
      </c>
      <c r="D12" s="263">
        <f>CONCATENATE(VLOOKUP(B12,Startlist!#REF!,3,FALSE)," / ",VLOOKUP(B12,Startlist!#REF!,4,FALSE))</f>
        <v>0</v>
      </c>
      <c r="E12" s="264">
        <f>VLOOKUP(B12,Startlist!#REF!,5,FALSE)</f>
        <v>0</v>
      </c>
      <c r="F12" s="263">
        <f>VLOOKUP(B12,Startlist!#REF!,7,FALSE)</f>
        <v>0</v>
      </c>
      <c r="G12" s="263">
        <f>VLOOKUP(B12,Startlist!#REF!,6,FALSE)</f>
        <v>0</v>
      </c>
      <c r="H12" s="265">
        <f>VLOOKUP(B12,Results!#REF!,14,FALSE)</f>
        <v>0</v>
      </c>
      <c r="I12" s="266"/>
    </row>
    <row r="13" spans="1:9" ht="15" customHeight="1">
      <c r="A13" s="261">
        <f t="shared" si="0"/>
        <v>6</v>
      </c>
      <c r="B13" s="33">
        <v>5</v>
      </c>
      <c r="C13" s="262">
        <f>VLOOKUP(B13,Startlist!#REF!,2,FALSE)</f>
        <v>0</v>
      </c>
      <c r="D13" s="263">
        <f>CONCATENATE(VLOOKUP(B13,Startlist!#REF!,3,FALSE)," / ",VLOOKUP(B13,Startlist!#REF!,4,FALSE))</f>
        <v>0</v>
      </c>
      <c r="E13" s="264">
        <f>VLOOKUP(B13,Startlist!#REF!,5,FALSE)</f>
        <v>0</v>
      </c>
      <c r="F13" s="263">
        <f>VLOOKUP(B13,Startlist!#REF!,7,FALSE)</f>
        <v>0</v>
      </c>
      <c r="G13" s="263">
        <f>VLOOKUP(B13,Startlist!#REF!,6,FALSE)</f>
        <v>0</v>
      </c>
      <c r="H13" s="265">
        <f>VLOOKUP(B13,Results!#REF!,14,FALSE)</f>
        <v>0</v>
      </c>
      <c r="I13" s="266"/>
    </row>
    <row r="14" spans="1:9" ht="15" customHeight="1">
      <c r="A14" s="261">
        <f t="shared" si="0"/>
        <v>7</v>
      </c>
      <c r="B14" s="33">
        <v>12</v>
      </c>
      <c r="C14" s="262">
        <f>VLOOKUP(B14,Startlist!#REF!,2,FALSE)</f>
        <v>0</v>
      </c>
      <c r="D14" s="263">
        <f>CONCATENATE(VLOOKUP(B14,Startlist!#REF!,3,FALSE)," / ",VLOOKUP(B14,Startlist!#REF!,4,FALSE))</f>
        <v>0</v>
      </c>
      <c r="E14" s="264">
        <f>VLOOKUP(B14,Startlist!#REF!,5,FALSE)</f>
        <v>0</v>
      </c>
      <c r="F14" s="263">
        <f>VLOOKUP(B14,Startlist!#REF!,7,FALSE)</f>
        <v>0</v>
      </c>
      <c r="G14" s="263">
        <f>VLOOKUP(B14,Startlist!#REF!,6,FALSE)</f>
        <v>0</v>
      </c>
      <c r="H14" s="265">
        <f>VLOOKUP(B14,Results!#REF!,14,FALSE)</f>
        <v>0</v>
      </c>
      <c r="I14" s="266"/>
    </row>
    <row r="15" spans="1:9" ht="15" customHeight="1">
      <c r="A15" s="261">
        <f t="shared" si="0"/>
        <v>8</v>
      </c>
      <c r="B15" s="33">
        <v>8</v>
      </c>
      <c r="C15" s="262">
        <f>VLOOKUP(B15,Startlist!#REF!,2,FALSE)</f>
        <v>0</v>
      </c>
      <c r="D15" s="263">
        <f>CONCATENATE(VLOOKUP(B15,Startlist!#REF!,3,FALSE)," / ",VLOOKUP(B15,Startlist!#REF!,4,FALSE))</f>
        <v>0</v>
      </c>
      <c r="E15" s="264">
        <f>VLOOKUP(B15,Startlist!#REF!,5,FALSE)</f>
        <v>0</v>
      </c>
      <c r="F15" s="263">
        <f>VLOOKUP(B15,Startlist!#REF!,7,FALSE)</f>
        <v>0</v>
      </c>
      <c r="G15" s="263">
        <f>VLOOKUP(B15,Startlist!#REF!,6,FALSE)</f>
        <v>0</v>
      </c>
      <c r="H15" s="265">
        <f>VLOOKUP(B15,Results!#REF!,14,FALSE)</f>
        <v>0</v>
      </c>
      <c r="I15" s="266"/>
    </row>
    <row r="16" spans="1:9" ht="15" customHeight="1">
      <c r="A16" s="261">
        <f t="shared" si="0"/>
        <v>9</v>
      </c>
      <c r="B16" s="33">
        <v>10</v>
      </c>
      <c r="C16" s="262">
        <f>VLOOKUP(B16,Startlist!#REF!,2,FALSE)</f>
        <v>0</v>
      </c>
      <c r="D16" s="263">
        <f>CONCATENATE(VLOOKUP(B16,Startlist!#REF!,3,FALSE)," / ",VLOOKUP(B16,Startlist!#REF!,4,FALSE))</f>
        <v>0</v>
      </c>
      <c r="E16" s="264">
        <f>VLOOKUP(B16,Startlist!#REF!,5,FALSE)</f>
        <v>0</v>
      </c>
      <c r="F16" s="263">
        <f>VLOOKUP(B16,Startlist!#REF!,7,FALSE)</f>
        <v>0</v>
      </c>
      <c r="G16" s="263">
        <f>VLOOKUP(B16,Startlist!#REF!,6,FALSE)</f>
        <v>0</v>
      </c>
      <c r="H16" s="265">
        <f>VLOOKUP(B16,Results!#REF!,14,FALSE)</f>
        <v>0</v>
      </c>
      <c r="I16" s="266"/>
    </row>
    <row r="17" spans="1:9" ht="15" customHeight="1">
      <c r="A17" s="261">
        <f t="shared" si="0"/>
        <v>10</v>
      </c>
      <c r="B17" s="33">
        <v>6</v>
      </c>
      <c r="C17" s="262">
        <f>VLOOKUP(B17,Startlist!#REF!,2,FALSE)</f>
        <v>0</v>
      </c>
      <c r="D17" s="263">
        <f>CONCATENATE(VLOOKUP(B17,Startlist!#REF!,3,FALSE)," / ",VLOOKUP(B17,Startlist!#REF!,4,FALSE))</f>
        <v>0</v>
      </c>
      <c r="E17" s="264">
        <f>VLOOKUP(B17,Startlist!#REF!,5,FALSE)</f>
        <v>0</v>
      </c>
      <c r="F17" s="263">
        <f>VLOOKUP(B17,Startlist!#REF!,7,FALSE)</f>
        <v>0</v>
      </c>
      <c r="G17" s="263">
        <f>VLOOKUP(B17,Startlist!#REF!,6,FALSE)</f>
        <v>0</v>
      </c>
      <c r="H17" s="265">
        <f>VLOOKUP(B17,Results!#REF!,14,FALSE)</f>
        <v>0</v>
      </c>
      <c r="I17" s="266"/>
    </row>
    <row r="18" spans="1:9" ht="15" customHeight="1">
      <c r="A18" s="261">
        <f t="shared" si="0"/>
        <v>11</v>
      </c>
      <c r="B18" s="33">
        <v>17</v>
      </c>
      <c r="C18" s="262">
        <f>VLOOKUP(B18,Startlist!#REF!,2,FALSE)</f>
        <v>0</v>
      </c>
      <c r="D18" s="263">
        <f>CONCATENATE(VLOOKUP(B18,Startlist!#REF!,3,FALSE)," / ",VLOOKUP(B18,Startlist!#REF!,4,FALSE))</f>
        <v>0</v>
      </c>
      <c r="E18" s="264">
        <f>VLOOKUP(B18,Startlist!#REF!,5,FALSE)</f>
        <v>0</v>
      </c>
      <c r="F18" s="263">
        <f>VLOOKUP(B18,Startlist!#REF!,7,FALSE)</f>
        <v>0</v>
      </c>
      <c r="G18" s="263">
        <f>VLOOKUP(B18,Startlist!#REF!,6,FALSE)</f>
        <v>0</v>
      </c>
      <c r="H18" s="265">
        <f>VLOOKUP(B18,Results!#REF!,14,FALSE)</f>
        <v>0</v>
      </c>
      <c r="I18" s="266"/>
    </row>
    <row r="19" spans="1:9" ht="15" customHeight="1">
      <c r="A19" s="261">
        <f t="shared" si="0"/>
        <v>12</v>
      </c>
      <c r="B19" s="33">
        <v>35</v>
      </c>
      <c r="C19" s="262">
        <f>VLOOKUP(B19,Startlist!#REF!,2,FALSE)</f>
        <v>0</v>
      </c>
      <c r="D19" s="263">
        <f>CONCATENATE(VLOOKUP(B19,Startlist!#REF!,3,FALSE)," / ",VLOOKUP(B19,Startlist!#REF!,4,FALSE))</f>
        <v>0</v>
      </c>
      <c r="E19" s="264">
        <f>VLOOKUP(B19,Startlist!#REF!,5,FALSE)</f>
        <v>0</v>
      </c>
      <c r="F19" s="263">
        <f>VLOOKUP(B19,Startlist!#REF!,7,FALSE)</f>
        <v>0</v>
      </c>
      <c r="G19" s="263">
        <f>VLOOKUP(B19,Startlist!#REF!,6,FALSE)</f>
        <v>0</v>
      </c>
      <c r="H19" s="265">
        <f>VLOOKUP(B19,Results!#REF!,14,FALSE)</f>
        <v>0</v>
      </c>
      <c r="I19" s="266"/>
    </row>
    <row r="20" spans="1:9" ht="15" customHeight="1">
      <c r="A20" s="261">
        <f t="shared" si="0"/>
        <v>13</v>
      </c>
      <c r="B20" s="33">
        <v>22</v>
      </c>
      <c r="C20" s="262">
        <f>VLOOKUP(B20,Startlist!#REF!,2,FALSE)</f>
        <v>0</v>
      </c>
      <c r="D20" s="263">
        <f>CONCATENATE(VLOOKUP(B20,Startlist!#REF!,3,FALSE)," / ",VLOOKUP(B20,Startlist!#REF!,4,FALSE))</f>
        <v>0</v>
      </c>
      <c r="E20" s="264">
        <f>VLOOKUP(B20,Startlist!#REF!,5,FALSE)</f>
        <v>0</v>
      </c>
      <c r="F20" s="263">
        <f>VLOOKUP(B20,Startlist!#REF!,7,FALSE)</f>
        <v>0</v>
      </c>
      <c r="G20" s="263">
        <f>VLOOKUP(B20,Startlist!#REF!,6,FALSE)</f>
        <v>0</v>
      </c>
      <c r="H20" s="265">
        <f>VLOOKUP(B20,Results!#REF!,14,FALSE)</f>
        <v>0</v>
      </c>
      <c r="I20" s="266"/>
    </row>
    <row r="21" spans="1:9" ht="15" customHeight="1">
      <c r="A21" s="261">
        <f t="shared" si="0"/>
        <v>14</v>
      </c>
      <c r="B21" s="33">
        <v>41</v>
      </c>
      <c r="C21" s="262">
        <f>VLOOKUP(B21,Startlist!#REF!,2,FALSE)</f>
        <v>0</v>
      </c>
      <c r="D21" s="263">
        <f>CONCATENATE(VLOOKUP(B21,Startlist!#REF!,3,FALSE)," / ",VLOOKUP(B21,Startlist!#REF!,4,FALSE))</f>
        <v>0</v>
      </c>
      <c r="E21" s="264">
        <f>VLOOKUP(B21,Startlist!#REF!,5,FALSE)</f>
        <v>0</v>
      </c>
      <c r="F21" s="263">
        <f>VLOOKUP(B21,Startlist!#REF!,7,FALSE)</f>
        <v>0</v>
      </c>
      <c r="G21" s="263">
        <f>VLOOKUP(B21,Startlist!#REF!,6,FALSE)</f>
        <v>0</v>
      </c>
      <c r="H21" s="265">
        <f>VLOOKUP(B21,Results!#REF!,14,FALSE)</f>
        <v>0</v>
      </c>
      <c r="I21" s="266"/>
    </row>
    <row r="22" spans="1:9" ht="15" customHeight="1">
      <c r="A22" s="261">
        <f t="shared" si="0"/>
        <v>15</v>
      </c>
      <c r="B22" s="33">
        <v>23</v>
      </c>
      <c r="C22" s="262">
        <f>VLOOKUP(B22,Startlist!#REF!,2,FALSE)</f>
        <v>0</v>
      </c>
      <c r="D22" s="263">
        <f>CONCATENATE(VLOOKUP(B22,Startlist!#REF!,3,FALSE)," / ",VLOOKUP(B22,Startlist!#REF!,4,FALSE))</f>
        <v>0</v>
      </c>
      <c r="E22" s="264">
        <f>VLOOKUP(B22,Startlist!#REF!,5,FALSE)</f>
        <v>0</v>
      </c>
      <c r="F22" s="263">
        <f>VLOOKUP(B22,Startlist!#REF!,7,FALSE)</f>
        <v>0</v>
      </c>
      <c r="G22" s="263">
        <f>VLOOKUP(B22,Startlist!#REF!,6,FALSE)</f>
        <v>0</v>
      </c>
      <c r="H22" s="265">
        <f>VLOOKUP(B22,Results!#REF!,14,FALSE)</f>
        <v>0</v>
      </c>
      <c r="I22" s="266"/>
    </row>
    <row r="23" spans="1:9" ht="15" customHeight="1">
      <c r="A23" s="261">
        <f t="shared" si="0"/>
        <v>16</v>
      </c>
      <c r="B23" s="33">
        <v>24</v>
      </c>
      <c r="C23" s="262">
        <f>VLOOKUP(B23,Startlist!#REF!,2,FALSE)</f>
        <v>0</v>
      </c>
      <c r="D23" s="263">
        <f>CONCATENATE(VLOOKUP(B23,Startlist!#REF!,3,FALSE)," / ",VLOOKUP(B23,Startlist!#REF!,4,FALSE))</f>
        <v>0</v>
      </c>
      <c r="E23" s="264">
        <f>VLOOKUP(B23,Startlist!#REF!,5,FALSE)</f>
        <v>0</v>
      </c>
      <c r="F23" s="263">
        <f>VLOOKUP(B23,Startlist!#REF!,7,FALSE)</f>
        <v>0</v>
      </c>
      <c r="G23" s="263">
        <f>VLOOKUP(B23,Startlist!#REF!,6,FALSE)</f>
        <v>0</v>
      </c>
      <c r="H23" s="265">
        <f>VLOOKUP(B23,Results!#REF!,14,FALSE)</f>
        <v>0</v>
      </c>
      <c r="I23" s="266"/>
    </row>
    <row r="24" spans="1:9" ht="15" customHeight="1">
      <c r="A24" s="261">
        <f t="shared" si="0"/>
        <v>17</v>
      </c>
      <c r="B24" s="33">
        <v>20</v>
      </c>
      <c r="C24" s="262">
        <f>VLOOKUP(B24,Startlist!#REF!,2,FALSE)</f>
        <v>0</v>
      </c>
      <c r="D24" s="263">
        <f>CONCATENATE(VLOOKUP(B24,Startlist!#REF!,3,FALSE)," / ",VLOOKUP(B24,Startlist!#REF!,4,FALSE))</f>
        <v>0</v>
      </c>
      <c r="E24" s="264">
        <f>VLOOKUP(B24,Startlist!#REF!,5,FALSE)</f>
        <v>0</v>
      </c>
      <c r="F24" s="263">
        <f>VLOOKUP(B24,Startlist!#REF!,7,FALSE)</f>
        <v>0</v>
      </c>
      <c r="G24" s="263">
        <f>VLOOKUP(B24,Startlist!#REF!,6,FALSE)</f>
        <v>0</v>
      </c>
      <c r="H24" s="265">
        <f>VLOOKUP(B24,Results!#REF!,14,FALSE)</f>
        <v>0</v>
      </c>
      <c r="I24" s="266"/>
    </row>
    <row r="25" spans="1:9" ht="15" customHeight="1">
      <c r="A25" s="261">
        <f t="shared" si="0"/>
        <v>18</v>
      </c>
      <c r="B25" s="33">
        <v>31</v>
      </c>
      <c r="C25" s="262">
        <f>VLOOKUP(B25,Startlist!#REF!,2,FALSE)</f>
        <v>0</v>
      </c>
      <c r="D25" s="263">
        <f>CONCATENATE(VLOOKUP(B25,Startlist!#REF!,3,FALSE)," / ",VLOOKUP(B25,Startlist!#REF!,4,FALSE))</f>
        <v>0</v>
      </c>
      <c r="E25" s="264">
        <f>VLOOKUP(B25,Startlist!#REF!,5,FALSE)</f>
        <v>0</v>
      </c>
      <c r="F25" s="263">
        <f>VLOOKUP(B25,Startlist!#REF!,7,FALSE)</f>
        <v>0</v>
      </c>
      <c r="G25" s="263">
        <f>VLOOKUP(B25,Startlist!#REF!,6,FALSE)</f>
        <v>0</v>
      </c>
      <c r="H25" s="265">
        <f>VLOOKUP(B25,Results!#REF!,14,FALSE)</f>
        <v>0</v>
      </c>
      <c r="I25" s="266"/>
    </row>
    <row r="26" spans="1:9" ht="15" customHeight="1">
      <c r="A26" s="261">
        <f t="shared" si="0"/>
        <v>19</v>
      </c>
      <c r="B26" s="33">
        <v>15</v>
      </c>
      <c r="C26" s="262">
        <f>VLOOKUP(B26,Startlist!#REF!,2,FALSE)</f>
        <v>0</v>
      </c>
      <c r="D26" s="263">
        <f>CONCATENATE(VLOOKUP(B26,Startlist!#REF!,3,FALSE)," / ",VLOOKUP(B26,Startlist!#REF!,4,FALSE))</f>
        <v>0</v>
      </c>
      <c r="E26" s="264">
        <f>VLOOKUP(B26,Startlist!#REF!,5,FALSE)</f>
        <v>0</v>
      </c>
      <c r="F26" s="263">
        <f>VLOOKUP(B26,Startlist!#REF!,7,FALSE)</f>
        <v>0</v>
      </c>
      <c r="G26" s="263">
        <f>VLOOKUP(B26,Startlist!#REF!,6,FALSE)</f>
        <v>0</v>
      </c>
      <c r="H26" s="265">
        <f>VLOOKUP(B26,Results!#REF!,14,FALSE)</f>
        <v>0</v>
      </c>
      <c r="I26" s="266"/>
    </row>
    <row r="27" spans="1:9" ht="15" customHeight="1">
      <c r="A27" s="261">
        <f t="shared" si="0"/>
        <v>20</v>
      </c>
      <c r="B27" s="33">
        <v>28</v>
      </c>
      <c r="C27" s="262">
        <f>VLOOKUP(B27,Startlist!#REF!,2,FALSE)</f>
        <v>0</v>
      </c>
      <c r="D27" s="263">
        <f>CONCATENATE(VLOOKUP(B27,Startlist!#REF!,3,FALSE)," / ",VLOOKUP(B27,Startlist!#REF!,4,FALSE))</f>
        <v>0</v>
      </c>
      <c r="E27" s="264">
        <f>VLOOKUP(B27,Startlist!#REF!,5,FALSE)</f>
        <v>0</v>
      </c>
      <c r="F27" s="263">
        <f>VLOOKUP(B27,Startlist!#REF!,7,FALSE)</f>
        <v>0</v>
      </c>
      <c r="G27" s="263">
        <f>VLOOKUP(B27,Startlist!#REF!,6,FALSE)</f>
        <v>0</v>
      </c>
      <c r="H27" s="265">
        <f>VLOOKUP(B27,Results!#REF!,14,FALSE)</f>
        <v>0</v>
      </c>
      <c r="I27" s="266"/>
    </row>
    <row r="28" spans="1:9" ht="15" customHeight="1">
      <c r="A28" s="261">
        <f t="shared" si="0"/>
        <v>21</v>
      </c>
      <c r="B28" s="33">
        <v>201</v>
      </c>
      <c r="C28" s="262">
        <f>VLOOKUP(B28,Startlist!#REF!,2,FALSE)</f>
        <v>0</v>
      </c>
      <c r="D28" s="263">
        <f>CONCATENATE(VLOOKUP(B28,Startlist!#REF!,3,FALSE)," / ",VLOOKUP(B28,Startlist!#REF!,4,FALSE))</f>
        <v>0</v>
      </c>
      <c r="E28" s="264">
        <f>VLOOKUP(B28,Startlist!#REF!,5,FALSE)</f>
        <v>0</v>
      </c>
      <c r="F28" s="263">
        <f>VLOOKUP(B28,Startlist!#REF!,7,FALSE)</f>
        <v>0</v>
      </c>
      <c r="G28" s="263">
        <f>VLOOKUP(B28,Startlist!#REF!,6,FALSE)</f>
        <v>0</v>
      </c>
      <c r="H28" s="265">
        <f>VLOOKUP(B28,Results!#REF!,14,FALSE)</f>
        <v>0</v>
      </c>
      <c r="I28" s="266"/>
    </row>
    <row r="29" spans="1:9" ht="15" customHeight="1">
      <c r="A29" s="261">
        <f t="shared" si="0"/>
        <v>22</v>
      </c>
      <c r="B29" s="33">
        <v>27</v>
      </c>
      <c r="C29" s="262">
        <f>VLOOKUP(B29,Startlist!#REF!,2,FALSE)</f>
        <v>0</v>
      </c>
      <c r="D29" s="263">
        <f>CONCATENATE(VLOOKUP(B29,Startlist!#REF!,3,FALSE)," / ",VLOOKUP(B29,Startlist!#REF!,4,FALSE))</f>
        <v>0</v>
      </c>
      <c r="E29" s="264">
        <f>VLOOKUP(B29,Startlist!#REF!,5,FALSE)</f>
        <v>0</v>
      </c>
      <c r="F29" s="263">
        <f>VLOOKUP(B29,Startlist!#REF!,7,FALSE)</f>
        <v>0</v>
      </c>
      <c r="G29" s="263">
        <f>VLOOKUP(B29,Startlist!#REF!,6,FALSE)</f>
        <v>0</v>
      </c>
      <c r="H29" s="265">
        <f>VLOOKUP(B29,Results!#REF!,14,FALSE)</f>
        <v>0</v>
      </c>
      <c r="I29" s="266"/>
    </row>
    <row r="30" spans="1:9" ht="15" customHeight="1">
      <c r="A30" s="261">
        <f t="shared" si="0"/>
        <v>23</v>
      </c>
      <c r="B30" s="33">
        <v>25</v>
      </c>
      <c r="C30" s="262">
        <f>VLOOKUP(B30,Startlist!#REF!,2,FALSE)</f>
        <v>0</v>
      </c>
      <c r="D30" s="263">
        <f>CONCATENATE(VLOOKUP(B30,Startlist!#REF!,3,FALSE)," / ",VLOOKUP(B30,Startlist!#REF!,4,FALSE))</f>
        <v>0</v>
      </c>
      <c r="E30" s="264">
        <f>VLOOKUP(B30,Startlist!#REF!,5,FALSE)</f>
        <v>0</v>
      </c>
      <c r="F30" s="263">
        <f>VLOOKUP(B30,Startlist!#REF!,7,FALSE)</f>
        <v>0</v>
      </c>
      <c r="G30" s="263">
        <f>VLOOKUP(B30,Startlist!#REF!,6,FALSE)</f>
        <v>0</v>
      </c>
      <c r="H30" s="265">
        <f>VLOOKUP(B30,Results!#REF!,14,FALSE)</f>
        <v>0</v>
      </c>
      <c r="I30" s="266"/>
    </row>
    <row r="31" spans="1:9" ht="15" customHeight="1">
      <c r="A31" s="261">
        <f t="shared" si="0"/>
        <v>24</v>
      </c>
      <c r="B31" s="33">
        <v>205</v>
      </c>
      <c r="C31" s="262">
        <f>VLOOKUP(B31,Startlist!#REF!,2,FALSE)</f>
        <v>0</v>
      </c>
      <c r="D31" s="263">
        <f>CONCATENATE(VLOOKUP(B31,Startlist!#REF!,3,FALSE)," / ",VLOOKUP(B31,Startlist!#REF!,4,FALSE))</f>
        <v>0</v>
      </c>
      <c r="E31" s="264">
        <f>VLOOKUP(B31,Startlist!#REF!,5,FALSE)</f>
        <v>0</v>
      </c>
      <c r="F31" s="263">
        <f>VLOOKUP(B31,Startlist!#REF!,7,FALSE)</f>
        <v>0</v>
      </c>
      <c r="G31" s="263">
        <f>VLOOKUP(B31,Startlist!#REF!,6,FALSE)</f>
        <v>0</v>
      </c>
      <c r="H31" s="265">
        <f>VLOOKUP(B31,Results!#REF!,14,FALSE)</f>
        <v>0</v>
      </c>
      <c r="I31" s="266"/>
    </row>
    <row r="32" spans="1:9" ht="15" customHeight="1">
      <c r="A32" s="261">
        <f t="shared" si="0"/>
        <v>25</v>
      </c>
      <c r="B32" s="33">
        <v>30</v>
      </c>
      <c r="C32" s="262">
        <f>VLOOKUP(B32,Startlist!#REF!,2,FALSE)</f>
        <v>0</v>
      </c>
      <c r="D32" s="263">
        <f>CONCATENATE(VLOOKUP(B32,Startlist!#REF!,3,FALSE)," / ",VLOOKUP(B32,Startlist!#REF!,4,FALSE))</f>
        <v>0</v>
      </c>
      <c r="E32" s="264">
        <f>VLOOKUP(B32,Startlist!#REF!,5,FALSE)</f>
        <v>0</v>
      </c>
      <c r="F32" s="263">
        <f>VLOOKUP(B32,Startlist!#REF!,7,FALSE)</f>
        <v>0</v>
      </c>
      <c r="G32" s="263">
        <f>VLOOKUP(B32,Startlist!#REF!,6,FALSE)</f>
        <v>0</v>
      </c>
      <c r="H32" s="265">
        <f>VLOOKUP(B32,Results!#REF!,14,FALSE)</f>
        <v>0</v>
      </c>
      <c r="I32" s="266"/>
    </row>
    <row r="33" spans="1:9" ht="15" customHeight="1">
      <c r="A33" s="261">
        <f t="shared" si="0"/>
        <v>26</v>
      </c>
      <c r="B33" s="33">
        <v>36</v>
      </c>
      <c r="C33" s="262">
        <f>VLOOKUP(B33,Startlist!#REF!,2,FALSE)</f>
        <v>0</v>
      </c>
      <c r="D33" s="263">
        <f>CONCATENATE(VLOOKUP(B33,Startlist!#REF!,3,FALSE)," / ",VLOOKUP(B33,Startlist!#REF!,4,FALSE))</f>
        <v>0</v>
      </c>
      <c r="E33" s="264">
        <f>VLOOKUP(B33,Startlist!#REF!,5,FALSE)</f>
        <v>0</v>
      </c>
      <c r="F33" s="263">
        <f>VLOOKUP(B33,Startlist!#REF!,7,FALSE)</f>
        <v>0</v>
      </c>
      <c r="G33" s="263">
        <f>VLOOKUP(B33,Startlist!#REF!,6,FALSE)</f>
        <v>0</v>
      </c>
      <c r="H33" s="265">
        <f>VLOOKUP(B33,Results!#REF!,14,FALSE)</f>
        <v>0</v>
      </c>
      <c r="I33" s="266"/>
    </row>
    <row r="34" spans="1:9" ht="15" customHeight="1">
      <c r="A34" s="261">
        <f t="shared" si="0"/>
        <v>27</v>
      </c>
      <c r="B34" s="33">
        <v>33</v>
      </c>
      <c r="C34" s="262">
        <f>VLOOKUP(B34,Startlist!#REF!,2,FALSE)</f>
        <v>0</v>
      </c>
      <c r="D34" s="263">
        <f>CONCATENATE(VLOOKUP(B34,Startlist!#REF!,3,FALSE)," / ",VLOOKUP(B34,Startlist!#REF!,4,FALSE))</f>
        <v>0</v>
      </c>
      <c r="E34" s="264">
        <f>VLOOKUP(B34,Startlist!#REF!,5,FALSE)</f>
        <v>0</v>
      </c>
      <c r="F34" s="263">
        <f>VLOOKUP(B34,Startlist!#REF!,7,FALSE)</f>
        <v>0</v>
      </c>
      <c r="G34" s="263">
        <f>VLOOKUP(B34,Startlist!#REF!,6,FALSE)</f>
        <v>0</v>
      </c>
      <c r="H34" s="265">
        <f>VLOOKUP(B34,Results!#REF!,14,FALSE)</f>
        <v>0</v>
      </c>
      <c r="I34" s="266"/>
    </row>
    <row r="35" spans="1:9" ht="15" customHeight="1">
      <c r="A35" s="261">
        <f t="shared" si="0"/>
        <v>28</v>
      </c>
      <c r="B35" s="33">
        <v>39</v>
      </c>
      <c r="C35" s="262">
        <f>VLOOKUP(B35,Startlist!#REF!,2,FALSE)</f>
        <v>0</v>
      </c>
      <c r="D35" s="263">
        <f>CONCATENATE(VLOOKUP(B35,Startlist!#REF!,3,FALSE)," / ",VLOOKUP(B35,Startlist!#REF!,4,FALSE))</f>
        <v>0</v>
      </c>
      <c r="E35" s="264">
        <f>VLOOKUP(B35,Startlist!#REF!,5,FALSE)</f>
        <v>0</v>
      </c>
      <c r="F35" s="263">
        <f>VLOOKUP(B35,Startlist!#REF!,7,FALSE)</f>
        <v>0</v>
      </c>
      <c r="G35" s="263">
        <f>VLOOKUP(B35,Startlist!#REF!,6,FALSE)</f>
        <v>0</v>
      </c>
      <c r="H35" s="265">
        <f>VLOOKUP(B35,Results!#REF!,14,FALSE)</f>
        <v>0</v>
      </c>
      <c r="I35" s="266"/>
    </row>
    <row r="36" spans="1:9" ht="15" customHeight="1">
      <c r="A36" s="261">
        <f t="shared" si="0"/>
        <v>29</v>
      </c>
      <c r="B36" s="33">
        <v>202</v>
      </c>
      <c r="C36" s="262">
        <f>VLOOKUP(B36,Startlist!#REF!,2,FALSE)</f>
        <v>0</v>
      </c>
      <c r="D36" s="263">
        <f>CONCATENATE(VLOOKUP(B36,Startlist!#REF!,3,FALSE)," / ",VLOOKUP(B36,Startlist!#REF!,4,FALSE))</f>
        <v>0</v>
      </c>
      <c r="E36" s="264">
        <f>VLOOKUP(B36,Startlist!#REF!,5,FALSE)</f>
        <v>0</v>
      </c>
      <c r="F36" s="263">
        <f>VLOOKUP(B36,Startlist!#REF!,7,FALSE)</f>
        <v>0</v>
      </c>
      <c r="G36" s="263">
        <f>VLOOKUP(B36,Startlist!#REF!,6,FALSE)</f>
        <v>0</v>
      </c>
      <c r="H36" s="265">
        <f>VLOOKUP(B36,Results!#REF!,14,FALSE)</f>
        <v>0</v>
      </c>
      <c r="I36" s="266"/>
    </row>
    <row r="37" spans="1:9" ht="15" customHeight="1">
      <c r="A37" s="261">
        <f t="shared" si="0"/>
        <v>30</v>
      </c>
      <c r="B37" s="33">
        <v>46</v>
      </c>
      <c r="C37" s="262">
        <f>VLOOKUP(B37,Startlist!#REF!,2,FALSE)</f>
        <v>0</v>
      </c>
      <c r="D37" s="263">
        <f>CONCATENATE(VLOOKUP(B37,Startlist!#REF!,3,FALSE)," / ",VLOOKUP(B37,Startlist!#REF!,4,FALSE))</f>
        <v>0</v>
      </c>
      <c r="E37" s="264">
        <f>VLOOKUP(B37,Startlist!#REF!,5,FALSE)</f>
        <v>0</v>
      </c>
      <c r="F37" s="263">
        <f>VLOOKUP(B37,Startlist!#REF!,7,FALSE)</f>
        <v>0</v>
      </c>
      <c r="G37" s="263">
        <f>VLOOKUP(B37,Startlist!#REF!,6,FALSE)</f>
        <v>0</v>
      </c>
      <c r="H37" s="265">
        <f>VLOOKUP(B37,Results!#REF!,14,FALSE)</f>
        <v>0</v>
      </c>
      <c r="I37" s="266"/>
    </row>
    <row r="38" spans="1:9" ht="15" customHeight="1">
      <c r="A38" s="261">
        <f t="shared" si="0"/>
        <v>31</v>
      </c>
      <c r="B38" s="33">
        <v>203</v>
      </c>
      <c r="C38" s="262">
        <f>VLOOKUP(B38,Startlist!#REF!,2,FALSE)</f>
        <v>0</v>
      </c>
      <c r="D38" s="263">
        <f>CONCATENATE(VLOOKUP(B38,Startlist!#REF!,3,FALSE)," / ",VLOOKUP(B38,Startlist!#REF!,4,FALSE))</f>
        <v>0</v>
      </c>
      <c r="E38" s="264">
        <f>VLOOKUP(B38,Startlist!#REF!,5,FALSE)</f>
        <v>0</v>
      </c>
      <c r="F38" s="263">
        <f>VLOOKUP(B38,Startlist!#REF!,7,FALSE)</f>
        <v>0</v>
      </c>
      <c r="G38" s="263">
        <f>VLOOKUP(B38,Startlist!#REF!,6,FALSE)</f>
        <v>0</v>
      </c>
      <c r="H38" s="265">
        <f>VLOOKUP(B38,Results!#REF!,14,FALSE)</f>
        <v>0</v>
      </c>
      <c r="I38" s="266"/>
    </row>
    <row r="39" spans="1:9" ht="15" customHeight="1">
      <c r="A39" s="261">
        <f t="shared" si="0"/>
        <v>32</v>
      </c>
      <c r="B39" s="33">
        <v>40</v>
      </c>
      <c r="C39" s="262">
        <f>VLOOKUP(B39,Startlist!#REF!,2,FALSE)</f>
        <v>0</v>
      </c>
      <c r="D39" s="263">
        <f>CONCATENATE(VLOOKUP(B39,Startlist!#REF!,3,FALSE)," / ",VLOOKUP(B39,Startlist!#REF!,4,FALSE))</f>
        <v>0</v>
      </c>
      <c r="E39" s="264">
        <f>VLOOKUP(B39,Startlist!#REF!,5,FALSE)</f>
        <v>0</v>
      </c>
      <c r="F39" s="263">
        <f>VLOOKUP(B39,Startlist!#REF!,7,FALSE)</f>
        <v>0</v>
      </c>
      <c r="G39" s="263">
        <f>VLOOKUP(B39,Startlist!#REF!,6,FALSE)</f>
        <v>0</v>
      </c>
      <c r="H39" s="265">
        <f>VLOOKUP(B39,Results!#REF!,14,FALSE)</f>
        <v>0</v>
      </c>
      <c r="I39" s="266"/>
    </row>
    <row r="40" spans="1:9" ht="15" customHeight="1">
      <c r="A40" s="261">
        <f t="shared" si="0"/>
        <v>33</v>
      </c>
      <c r="B40" s="33">
        <v>200</v>
      </c>
      <c r="C40" s="262">
        <f>VLOOKUP(B40,Startlist!#REF!,2,FALSE)</f>
        <v>0</v>
      </c>
      <c r="D40" s="263">
        <f>CONCATENATE(VLOOKUP(B40,Startlist!#REF!,3,FALSE)," / ",VLOOKUP(B40,Startlist!#REF!,4,FALSE))</f>
        <v>0</v>
      </c>
      <c r="E40" s="264">
        <f>VLOOKUP(B40,Startlist!#REF!,5,FALSE)</f>
        <v>0</v>
      </c>
      <c r="F40" s="263">
        <f>VLOOKUP(B40,Startlist!#REF!,7,FALSE)</f>
        <v>0</v>
      </c>
      <c r="G40" s="263">
        <f>VLOOKUP(B40,Startlist!#REF!,6,FALSE)</f>
        <v>0</v>
      </c>
      <c r="H40" s="265">
        <f>VLOOKUP(B40,Results!#REF!,14,FALSE)</f>
        <v>0</v>
      </c>
      <c r="I40" s="266"/>
    </row>
    <row r="41" spans="1:9" ht="15" customHeight="1">
      <c r="A41" s="261">
        <f t="shared" si="0"/>
        <v>34</v>
      </c>
      <c r="B41" s="33">
        <v>48</v>
      </c>
      <c r="C41" s="262">
        <f>VLOOKUP(B41,Startlist!#REF!,2,FALSE)</f>
        <v>0</v>
      </c>
      <c r="D41" s="263">
        <f>CONCATENATE(VLOOKUP(B41,Startlist!#REF!,3,FALSE)," / ",VLOOKUP(B41,Startlist!#REF!,4,FALSE))</f>
        <v>0</v>
      </c>
      <c r="E41" s="264">
        <f>VLOOKUP(B41,Startlist!#REF!,5,FALSE)</f>
        <v>0</v>
      </c>
      <c r="F41" s="263">
        <f>VLOOKUP(B41,Startlist!#REF!,7,FALSE)</f>
        <v>0</v>
      </c>
      <c r="G41" s="263">
        <f>VLOOKUP(B41,Startlist!#REF!,6,FALSE)</f>
        <v>0</v>
      </c>
      <c r="H41" s="265">
        <f>VLOOKUP(B41,Results!#REF!,14,FALSE)</f>
        <v>0</v>
      </c>
      <c r="I41" s="266"/>
    </row>
    <row r="42" spans="1:9" ht="15" customHeight="1">
      <c r="A42" s="261">
        <f t="shared" si="0"/>
        <v>35</v>
      </c>
      <c r="B42" s="33">
        <v>14</v>
      </c>
      <c r="C42" s="262">
        <f>VLOOKUP(B42,Startlist!#REF!,2,FALSE)</f>
        <v>0</v>
      </c>
      <c r="D42" s="263">
        <f>CONCATENATE(VLOOKUP(B42,Startlist!#REF!,3,FALSE)," / ",VLOOKUP(B42,Startlist!#REF!,4,FALSE))</f>
        <v>0</v>
      </c>
      <c r="E42" s="264">
        <f>VLOOKUP(B42,Startlist!#REF!,5,FALSE)</f>
        <v>0</v>
      </c>
      <c r="F42" s="263">
        <f>VLOOKUP(B42,Startlist!#REF!,7,FALSE)</f>
        <v>0</v>
      </c>
      <c r="G42" s="263">
        <f>VLOOKUP(B42,Startlist!#REF!,6,FALSE)</f>
        <v>0</v>
      </c>
      <c r="H42" s="265">
        <f>VLOOKUP(B42,Results!#REF!,14,FALSE)</f>
        <v>0</v>
      </c>
      <c r="I42" s="266"/>
    </row>
    <row r="43" spans="1:9" ht="15" customHeight="1">
      <c r="A43" s="261">
        <f t="shared" si="0"/>
        <v>36</v>
      </c>
      <c r="B43" s="33">
        <v>38</v>
      </c>
      <c r="C43" s="262">
        <f>VLOOKUP(B43,Startlist!#REF!,2,FALSE)</f>
        <v>0</v>
      </c>
      <c r="D43" s="263">
        <f>CONCATENATE(VLOOKUP(B43,Startlist!#REF!,3,FALSE)," / ",VLOOKUP(B43,Startlist!#REF!,4,FALSE))</f>
        <v>0</v>
      </c>
      <c r="E43" s="264">
        <f>VLOOKUP(B43,Startlist!#REF!,5,FALSE)</f>
        <v>0</v>
      </c>
      <c r="F43" s="263">
        <f>VLOOKUP(B43,Startlist!#REF!,7,FALSE)</f>
        <v>0</v>
      </c>
      <c r="G43" s="263">
        <f>VLOOKUP(B43,Startlist!#REF!,6,FALSE)</f>
        <v>0</v>
      </c>
      <c r="H43" s="265">
        <f>VLOOKUP(B43,Results!#REF!,14,FALSE)</f>
        <v>0</v>
      </c>
      <c r="I43" s="266"/>
    </row>
    <row r="44" spans="1:9" ht="15" customHeight="1">
      <c r="A44" s="261">
        <f t="shared" si="0"/>
        <v>37</v>
      </c>
      <c r="B44" s="33">
        <v>26</v>
      </c>
      <c r="C44" s="262">
        <f>VLOOKUP(B44,Startlist!#REF!,2,FALSE)</f>
        <v>0</v>
      </c>
      <c r="D44" s="263">
        <f>CONCATENATE(VLOOKUP(B44,Startlist!#REF!,3,FALSE)," / ",VLOOKUP(B44,Startlist!#REF!,4,FALSE))</f>
        <v>0</v>
      </c>
      <c r="E44" s="264">
        <f>VLOOKUP(B44,Startlist!#REF!,5,FALSE)</f>
        <v>0</v>
      </c>
      <c r="F44" s="263">
        <f>VLOOKUP(B44,Startlist!#REF!,7,FALSE)</f>
        <v>0</v>
      </c>
      <c r="G44" s="263">
        <f>VLOOKUP(B44,Startlist!#REF!,6,FALSE)</f>
        <v>0</v>
      </c>
      <c r="H44" s="265">
        <f>VLOOKUP(B44,Results!#REF!,14,FALSE)</f>
        <v>0</v>
      </c>
      <c r="I44" s="266"/>
    </row>
    <row r="45" spans="1:9" ht="15" customHeight="1">
      <c r="A45" s="261">
        <f t="shared" si="0"/>
        <v>38</v>
      </c>
      <c r="B45" s="33">
        <v>60</v>
      </c>
      <c r="C45" s="262">
        <f>VLOOKUP(B45,Startlist!#REF!,2,FALSE)</f>
        <v>0</v>
      </c>
      <c r="D45" s="263">
        <f>CONCATENATE(VLOOKUP(B45,Startlist!#REF!,3,FALSE)," / ",VLOOKUP(B45,Startlist!#REF!,4,FALSE))</f>
        <v>0</v>
      </c>
      <c r="E45" s="264">
        <f>VLOOKUP(B45,Startlist!#REF!,5,FALSE)</f>
        <v>0</v>
      </c>
      <c r="F45" s="263">
        <f>VLOOKUP(B45,Startlist!#REF!,7,FALSE)</f>
        <v>0</v>
      </c>
      <c r="G45" s="263">
        <f>VLOOKUP(B45,Startlist!#REF!,6,FALSE)</f>
        <v>0</v>
      </c>
      <c r="H45" s="265">
        <f>VLOOKUP(B45,Results!#REF!,14,FALSE)</f>
        <v>0</v>
      </c>
      <c r="I45" s="266"/>
    </row>
    <row r="46" spans="1:9" ht="15" customHeight="1">
      <c r="A46" s="261">
        <f t="shared" si="0"/>
        <v>39</v>
      </c>
      <c r="B46" s="33">
        <v>55</v>
      </c>
      <c r="C46" s="262">
        <f>VLOOKUP(B46,Startlist!#REF!,2,FALSE)</f>
        <v>0</v>
      </c>
      <c r="D46" s="263">
        <f>CONCATENATE(VLOOKUP(B46,Startlist!#REF!,3,FALSE)," / ",VLOOKUP(B46,Startlist!#REF!,4,FALSE))</f>
        <v>0</v>
      </c>
      <c r="E46" s="264">
        <f>VLOOKUP(B46,Startlist!#REF!,5,FALSE)</f>
        <v>0</v>
      </c>
      <c r="F46" s="263">
        <f>VLOOKUP(B46,Startlist!#REF!,7,FALSE)</f>
        <v>0</v>
      </c>
      <c r="G46" s="263">
        <f>VLOOKUP(B46,Startlist!#REF!,6,FALSE)</f>
        <v>0</v>
      </c>
      <c r="H46" s="265">
        <f>VLOOKUP(B46,Results!#REF!,14,FALSE)</f>
        <v>0</v>
      </c>
      <c r="I46" s="266"/>
    </row>
    <row r="47" spans="1:9" ht="15" customHeight="1">
      <c r="A47" s="261">
        <f t="shared" si="0"/>
        <v>40</v>
      </c>
      <c r="B47" s="33">
        <v>62</v>
      </c>
      <c r="C47" s="262">
        <f>VLOOKUP(B47,Startlist!#REF!,2,FALSE)</f>
        <v>0</v>
      </c>
      <c r="D47" s="263">
        <f>CONCATENATE(VLOOKUP(B47,Startlist!#REF!,3,FALSE)," / ",VLOOKUP(B47,Startlist!#REF!,4,FALSE))</f>
        <v>0</v>
      </c>
      <c r="E47" s="264">
        <f>VLOOKUP(B47,Startlist!#REF!,5,FALSE)</f>
        <v>0</v>
      </c>
      <c r="F47" s="263">
        <f>VLOOKUP(B47,Startlist!#REF!,7,FALSE)</f>
        <v>0</v>
      </c>
      <c r="G47" s="263">
        <f>VLOOKUP(B47,Startlist!#REF!,6,FALSE)</f>
        <v>0</v>
      </c>
      <c r="H47" s="265">
        <f>VLOOKUP(B47,Results!#REF!,14,FALSE)</f>
        <v>0</v>
      </c>
      <c r="I47" s="266"/>
    </row>
    <row r="48" spans="1:9" ht="15" customHeight="1">
      <c r="A48" s="261">
        <f t="shared" si="0"/>
        <v>41</v>
      </c>
      <c r="B48" s="33">
        <v>57</v>
      </c>
      <c r="C48" s="262">
        <f>VLOOKUP(B48,Startlist!#REF!,2,FALSE)</f>
        <v>0</v>
      </c>
      <c r="D48" s="263">
        <f>CONCATENATE(VLOOKUP(B48,Startlist!#REF!,3,FALSE)," / ",VLOOKUP(B48,Startlist!#REF!,4,FALSE))</f>
        <v>0</v>
      </c>
      <c r="E48" s="264">
        <f>VLOOKUP(B48,Startlist!#REF!,5,FALSE)</f>
        <v>0</v>
      </c>
      <c r="F48" s="263">
        <f>VLOOKUP(B48,Startlist!#REF!,7,FALSE)</f>
        <v>0</v>
      </c>
      <c r="G48" s="263">
        <f>VLOOKUP(B48,Startlist!#REF!,6,FALSE)</f>
        <v>0</v>
      </c>
      <c r="H48" s="265">
        <f>VLOOKUP(B48,Results!#REF!,14,FALSE)</f>
        <v>0</v>
      </c>
      <c r="I48" s="266"/>
    </row>
    <row r="49" spans="1:9" ht="15" customHeight="1">
      <c r="A49" s="261">
        <f t="shared" si="0"/>
        <v>42</v>
      </c>
      <c r="B49" s="33">
        <v>50</v>
      </c>
      <c r="C49" s="262">
        <f>VLOOKUP(B49,Startlist!#REF!,2,FALSE)</f>
        <v>0</v>
      </c>
      <c r="D49" s="263">
        <f>CONCATENATE(VLOOKUP(B49,Startlist!#REF!,3,FALSE)," / ",VLOOKUP(B49,Startlist!#REF!,4,FALSE))</f>
        <v>0</v>
      </c>
      <c r="E49" s="264">
        <f>VLOOKUP(B49,Startlist!#REF!,5,FALSE)</f>
        <v>0</v>
      </c>
      <c r="F49" s="263">
        <f>VLOOKUP(B49,Startlist!#REF!,7,FALSE)</f>
        <v>0</v>
      </c>
      <c r="G49" s="263">
        <f>VLOOKUP(B49,Startlist!#REF!,6,FALSE)</f>
        <v>0</v>
      </c>
      <c r="H49" s="265">
        <f>VLOOKUP(B49,Results!#REF!,14,FALSE)</f>
        <v>0</v>
      </c>
      <c r="I49" s="266"/>
    </row>
    <row r="50" spans="1:9" ht="15" customHeight="1">
      <c r="A50" s="261">
        <f t="shared" si="0"/>
        <v>43</v>
      </c>
      <c r="B50" s="33">
        <v>56</v>
      </c>
      <c r="C50" s="262">
        <f>VLOOKUP(B50,Startlist!#REF!,2,FALSE)</f>
        <v>0</v>
      </c>
      <c r="D50" s="263">
        <f>CONCATENATE(VLOOKUP(B50,Startlist!#REF!,3,FALSE)," / ",VLOOKUP(B50,Startlist!#REF!,4,FALSE))</f>
        <v>0</v>
      </c>
      <c r="E50" s="264">
        <f>VLOOKUP(B50,Startlist!#REF!,5,FALSE)</f>
        <v>0</v>
      </c>
      <c r="F50" s="263">
        <f>VLOOKUP(B50,Startlist!#REF!,7,FALSE)</f>
        <v>0</v>
      </c>
      <c r="G50" s="263">
        <f>VLOOKUP(B50,Startlist!#REF!,6,FALSE)</f>
        <v>0</v>
      </c>
      <c r="H50" s="265">
        <f>VLOOKUP(B50,Results!#REF!,14,FALSE)</f>
        <v>0</v>
      </c>
      <c r="I50" s="266"/>
    </row>
    <row r="51" spans="1:9" ht="15" customHeight="1">
      <c r="A51" s="261">
        <f t="shared" si="0"/>
        <v>44</v>
      </c>
      <c r="B51" s="33">
        <v>54</v>
      </c>
      <c r="C51" s="262">
        <f>VLOOKUP(B51,Startlist!#REF!,2,FALSE)</f>
        <v>0</v>
      </c>
      <c r="D51" s="263">
        <f>CONCATENATE(VLOOKUP(B51,Startlist!#REF!,3,FALSE)," / ",VLOOKUP(B51,Startlist!#REF!,4,FALSE))</f>
        <v>0</v>
      </c>
      <c r="E51" s="264">
        <f>VLOOKUP(B51,Startlist!#REF!,5,FALSE)</f>
        <v>0</v>
      </c>
      <c r="F51" s="263">
        <f>VLOOKUP(B51,Startlist!#REF!,7,FALSE)</f>
        <v>0</v>
      </c>
      <c r="G51" s="263">
        <f>VLOOKUP(B51,Startlist!#REF!,6,FALSE)</f>
        <v>0</v>
      </c>
      <c r="H51" s="265">
        <f>VLOOKUP(B51,Results!#REF!,14,FALSE)</f>
        <v>0</v>
      </c>
      <c r="I51" s="266"/>
    </row>
    <row r="52" spans="1:9" ht="15" customHeight="1">
      <c r="A52" s="261">
        <f t="shared" si="0"/>
        <v>45</v>
      </c>
      <c r="B52" s="33">
        <v>59</v>
      </c>
      <c r="C52" s="262">
        <f>VLOOKUP(B52,Startlist!#REF!,2,FALSE)</f>
        <v>0</v>
      </c>
      <c r="D52" s="263">
        <f>CONCATENATE(VLOOKUP(B52,Startlist!#REF!,3,FALSE)," / ",VLOOKUP(B52,Startlist!#REF!,4,FALSE))</f>
        <v>0</v>
      </c>
      <c r="E52" s="264">
        <f>VLOOKUP(B52,Startlist!#REF!,5,FALSE)</f>
        <v>0</v>
      </c>
      <c r="F52" s="263">
        <f>VLOOKUP(B52,Startlist!#REF!,7,FALSE)</f>
        <v>0</v>
      </c>
      <c r="G52" s="263">
        <f>VLOOKUP(B52,Startlist!#REF!,6,FALSE)</f>
        <v>0</v>
      </c>
      <c r="H52" s="265">
        <f>VLOOKUP(B52,Results!#REF!,14,FALSE)</f>
        <v>0</v>
      </c>
      <c r="I52" s="266"/>
    </row>
    <row r="53" spans="1:9" ht="15" customHeight="1">
      <c r="A53" s="261">
        <f t="shared" si="0"/>
        <v>46</v>
      </c>
      <c r="B53" s="33">
        <v>61</v>
      </c>
      <c r="C53" s="262">
        <f>VLOOKUP(B53,Startlist!#REF!,2,FALSE)</f>
        <v>0</v>
      </c>
      <c r="D53" s="263">
        <f>CONCATENATE(VLOOKUP(B53,Startlist!#REF!,3,FALSE)," / ",VLOOKUP(B53,Startlist!#REF!,4,FALSE))</f>
        <v>0</v>
      </c>
      <c r="E53" s="264">
        <f>VLOOKUP(B53,Startlist!#REF!,5,FALSE)</f>
        <v>0</v>
      </c>
      <c r="F53" s="263">
        <f>VLOOKUP(B53,Startlist!#REF!,7,FALSE)</f>
        <v>0</v>
      </c>
      <c r="G53" s="263">
        <f>VLOOKUP(B53,Startlist!#REF!,6,FALSE)</f>
        <v>0</v>
      </c>
      <c r="H53" s="265">
        <f>VLOOKUP(B53,Results!#REF!,14,FALSE)</f>
        <v>0</v>
      </c>
      <c r="I53" s="266"/>
    </row>
    <row r="54" spans="1:9" ht="15" customHeight="1">
      <c r="A54" s="261">
        <f t="shared" si="0"/>
        <v>47</v>
      </c>
      <c r="B54" s="33">
        <v>70</v>
      </c>
      <c r="C54" s="262">
        <f>VLOOKUP(B54,Startlist!#REF!,2,FALSE)</f>
        <v>0</v>
      </c>
      <c r="D54" s="263">
        <f>CONCATENATE(VLOOKUP(B54,Startlist!#REF!,3,FALSE)," / ",VLOOKUP(B54,Startlist!#REF!,4,FALSE))</f>
        <v>0</v>
      </c>
      <c r="E54" s="264">
        <f>VLOOKUP(B54,Startlist!#REF!,5,FALSE)</f>
        <v>0</v>
      </c>
      <c r="F54" s="263">
        <f>VLOOKUP(B54,Startlist!#REF!,7,FALSE)</f>
        <v>0</v>
      </c>
      <c r="G54" s="263">
        <f>VLOOKUP(B54,Startlist!#REF!,6,FALSE)</f>
        <v>0</v>
      </c>
      <c r="H54" s="265">
        <f>VLOOKUP(B54,Results!#REF!,14,FALSE)</f>
        <v>0</v>
      </c>
      <c r="I54" s="266"/>
    </row>
    <row r="55" spans="1:9" ht="15" customHeight="1">
      <c r="A55" s="261">
        <f t="shared" si="0"/>
        <v>48</v>
      </c>
      <c r="B55" s="33">
        <v>63</v>
      </c>
      <c r="C55" s="262">
        <f>VLOOKUP(B55,Startlist!#REF!,2,FALSE)</f>
        <v>0</v>
      </c>
      <c r="D55" s="263">
        <f>CONCATENATE(VLOOKUP(B55,Startlist!#REF!,3,FALSE)," / ",VLOOKUP(B55,Startlist!#REF!,4,FALSE))</f>
        <v>0</v>
      </c>
      <c r="E55" s="264">
        <f>VLOOKUP(B55,Startlist!#REF!,5,FALSE)</f>
        <v>0</v>
      </c>
      <c r="F55" s="263">
        <f>VLOOKUP(B55,Startlist!#REF!,7,FALSE)</f>
        <v>0</v>
      </c>
      <c r="G55" s="263">
        <f>VLOOKUP(B55,Startlist!#REF!,6,FALSE)</f>
        <v>0</v>
      </c>
      <c r="H55" s="265">
        <f>VLOOKUP(B55,Results!#REF!,14,FALSE)</f>
        <v>0</v>
      </c>
      <c r="I55" s="266"/>
    </row>
    <row r="56" spans="1:9" ht="15" customHeight="1">
      <c r="A56" s="261">
        <f t="shared" si="0"/>
        <v>49</v>
      </c>
      <c r="B56" s="33">
        <v>67</v>
      </c>
      <c r="C56" s="262">
        <f>VLOOKUP(B56,Startlist!#REF!,2,FALSE)</f>
        <v>0</v>
      </c>
      <c r="D56" s="263">
        <f>CONCATENATE(VLOOKUP(B56,Startlist!#REF!,3,FALSE)," / ",VLOOKUP(B56,Startlist!#REF!,4,FALSE))</f>
        <v>0</v>
      </c>
      <c r="E56" s="264">
        <f>VLOOKUP(B56,Startlist!#REF!,5,FALSE)</f>
        <v>0</v>
      </c>
      <c r="F56" s="263">
        <f>VLOOKUP(B56,Startlist!#REF!,7,FALSE)</f>
        <v>0</v>
      </c>
      <c r="G56" s="263">
        <f>VLOOKUP(B56,Startlist!#REF!,6,FALSE)</f>
        <v>0</v>
      </c>
      <c r="H56" s="265">
        <f>VLOOKUP(B56,Results!#REF!,14,FALSE)</f>
        <v>0</v>
      </c>
      <c r="I56" s="266"/>
    </row>
    <row r="57" spans="1:9" ht="15" customHeight="1">
      <c r="A57" s="261">
        <f t="shared" si="0"/>
        <v>50</v>
      </c>
      <c r="B57" s="33">
        <v>69</v>
      </c>
      <c r="C57" s="262">
        <f>VLOOKUP(B57,Startlist!#REF!,2,FALSE)</f>
        <v>0</v>
      </c>
      <c r="D57" s="263">
        <f>CONCATENATE(VLOOKUP(B57,Startlist!#REF!,3,FALSE)," / ",VLOOKUP(B57,Startlist!#REF!,4,FALSE))</f>
        <v>0</v>
      </c>
      <c r="E57" s="264">
        <f>VLOOKUP(B57,Startlist!#REF!,5,FALSE)</f>
        <v>0</v>
      </c>
      <c r="F57" s="263">
        <f>VLOOKUP(B57,Startlist!#REF!,7,FALSE)</f>
        <v>0</v>
      </c>
      <c r="G57" s="263">
        <f>VLOOKUP(B57,Startlist!#REF!,6,FALSE)</f>
        <v>0</v>
      </c>
      <c r="H57" s="265">
        <f>VLOOKUP(B57,Results!#REF!,14,FALSE)</f>
        <v>0</v>
      </c>
      <c r="I57" s="266"/>
    </row>
    <row r="58" spans="1:9" ht="15" customHeight="1">
      <c r="A58" s="261">
        <f t="shared" si="0"/>
        <v>51</v>
      </c>
      <c r="B58" s="33">
        <v>73</v>
      </c>
      <c r="C58" s="262">
        <f>VLOOKUP(B58,Startlist!#REF!,2,FALSE)</f>
        <v>0</v>
      </c>
      <c r="D58" s="263">
        <f>CONCATENATE(VLOOKUP(B58,Startlist!#REF!,3,FALSE)," / ",VLOOKUP(B58,Startlist!#REF!,4,FALSE))</f>
        <v>0</v>
      </c>
      <c r="E58" s="264">
        <f>VLOOKUP(B58,Startlist!#REF!,5,FALSE)</f>
        <v>0</v>
      </c>
      <c r="F58" s="263">
        <f>VLOOKUP(B58,Startlist!#REF!,7,FALSE)</f>
        <v>0</v>
      </c>
      <c r="G58" s="263">
        <f>VLOOKUP(B58,Startlist!#REF!,6,FALSE)</f>
        <v>0</v>
      </c>
      <c r="H58" s="265">
        <f>VLOOKUP(B58,Results!#REF!,14,FALSE)</f>
        <v>0</v>
      </c>
      <c r="I58" s="266"/>
    </row>
    <row r="59" spans="1:9" ht="15" customHeight="1">
      <c r="A59" s="261">
        <f t="shared" si="0"/>
        <v>52</v>
      </c>
      <c r="B59" s="33">
        <v>76</v>
      </c>
      <c r="C59" s="262">
        <f>VLOOKUP(B59,Startlist!#REF!,2,FALSE)</f>
        <v>0</v>
      </c>
      <c r="D59" s="263">
        <f>CONCATENATE(VLOOKUP(B59,Startlist!#REF!,3,FALSE)," / ",VLOOKUP(B59,Startlist!#REF!,4,FALSE))</f>
        <v>0</v>
      </c>
      <c r="E59" s="264">
        <f>VLOOKUP(B59,Startlist!#REF!,5,FALSE)</f>
        <v>0</v>
      </c>
      <c r="F59" s="263">
        <f>VLOOKUP(B59,Startlist!#REF!,7,FALSE)</f>
        <v>0</v>
      </c>
      <c r="G59" s="263">
        <f>VLOOKUP(B59,Startlist!#REF!,6,FALSE)</f>
        <v>0</v>
      </c>
      <c r="H59" s="265">
        <f>VLOOKUP(B59,Results!#REF!,14,FALSE)</f>
        <v>0</v>
      </c>
      <c r="I59" s="266"/>
    </row>
    <row r="60" spans="1:9" ht="15" customHeight="1">
      <c r="A60" s="261">
        <f t="shared" si="0"/>
        <v>53</v>
      </c>
      <c r="B60" s="33">
        <v>77</v>
      </c>
      <c r="C60" s="262">
        <f>VLOOKUP(B60,Startlist!#REF!,2,FALSE)</f>
        <v>0</v>
      </c>
      <c r="D60" s="263">
        <f>CONCATENATE(VLOOKUP(B60,Startlist!#REF!,3,FALSE)," / ",VLOOKUP(B60,Startlist!#REF!,4,FALSE))</f>
        <v>0</v>
      </c>
      <c r="E60" s="264">
        <f>VLOOKUP(B60,Startlist!#REF!,5,FALSE)</f>
        <v>0</v>
      </c>
      <c r="F60" s="263">
        <f>VLOOKUP(B60,Startlist!#REF!,7,FALSE)</f>
        <v>0</v>
      </c>
      <c r="G60" s="263">
        <f>VLOOKUP(B60,Startlist!#REF!,6,FALSE)</f>
        <v>0</v>
      </c>
      <c r="H60" s="265">
        <f>VLOOKUP(B60,Results!#REF!,14,FALSE)</f>
        <v>0</v>
      </c>
      <c r="I60" s="266"/>
    </row>
    <row r="61" spans="1:9" ht="15" customHeight="1">
      <c r="A61" s="261">
        <f t="shared" si="0"/>
        <v>54</v>
      </c>
      <c r="B61" s="33">
        <v>78</v>
      </c>
      <c r="C61" s="262">
        <f>VLOOKUP(B61,Startlist!#REF!,2,FALSE)</f>
        <v>0</v>
      </c>
      <c r="D61" s="263">
        <f>CONCATENATE(VLOOKUP(B61,Startlist!#REF!,3,FALSE)," / ",VLOOKUP(B61,Startlist!#REF!,4,FALSE))</f>
        <v>0</v>
      </c>
      <c r="E61" s="264">
        <f>VLOOKUP(B61,Startlist!#REF!,5,FALSE)</f>
        <v>0</v>
      </c>
      <c r="F61" s="263">
        <f>VLOOKUP(B61,Startlist!#REF!,7,FALSE)</f>
        <v>0</v>
      </c>
      <c r="G61" s="263">
        <f>VLOOKUP(B61,Startlist!#REF!,6,FALSE)</f>
        <v>0</v>
      </c>
      <c r="H61" s="265">
        <f>VLOOKUP(B61,Results!#REF!,14,FALSE)</f>
        <v>0</v>
      </c>
      <c r="I61" s="266"/>
    </row>
    <row r="62" spans="1:9" ht="15" customHeight="1">
      <c r="A62" s="261">
        <f t="shared" si="0"/>
        <v>55</v>
      </c>
      <c r="B62" s="33">
        <v>72</v>
      </c>
      <c r="C62" s="262">
        <f>VLOOKUP(B62,Startlist!#REF!,2,FALSE)</f>
        <v>0</v>
      </c>
      <c r="D62" s="263">
        <f>CONCATENATE(VLOOKUP(B62,Startlist!#REF!,3,FALSE)," / ",VLOOKUP(B62,Startlist!#REF!,4,FALSE))</f>
        <v>0</v>
      </c>
      <c r="E62" s="264">
        <f>VLOOKUP(B62,Startlist!#REF!,5,FALSE)</f>
        <v>0</v>
      </c>
      <c r="F62" s="263">
        <f>VLOOKUP(B62,Startlist!#REF!,7,FALSE)</f>
        <v>0</v>
      </c>
      <c r="G62" s="263">
        <f>VLOOKUP(B62,Startlist!#REF!,6,FALSE)</f>
        <v>0</v>
      </c>
      <c r="H62" s="265">
        <f>VLOOKUP(B62,Results!#REF!,14,FALSE)</f>
        <v>0</v>
      </c>
      <c r="I62" s="266"/>
    </row>
    <row r="63" spans="1:9" ht="15" customHeight="1">
      <c r="A63" s="261">
        <f t="shared" si="0"/>
        <v>56</v>
      </c>
      <c r="B63" s="33">
        <v>79</v>
      </c>
      <c r="C63" s="262">
        <f>VLOOKUP(B63,Startlist!#REF!,2,FALSE)</f>
        <v>0</v>
      </c>
      <c r="D63" s="263">
        <f>CONCATENATE(VLOOKUP(B63,Startlist!#REF!,3,FALSE)," / ",VLOOKUP(B63,Startlist!#REF!,4,FALSE))</f>
        <v>0</v>
      </c>
      <c r="E63" s="264">
        <f>VLOOKUP(B63,Startlist!#REF!,5,FALSE)</f>
        <v>0</v>
      </c>
      <c r="F63" s="263">
        <f>VLOOKUP(B63,Startlist!#REF!,7,FALSE)</f>
        <v>0</v>
      </c>
      <c r="G63" s="263">
        <f>VLOOKUP(B63,Startlist!#REF!,6,FALSE)</f>
        <v>0</v>
      </c>
      <c r="H63" s="265">
        <f>VLOOKUP(B63,Results!#REF!,14,FALSE)</f>
        <v>0</v>
      </c>
      <c r="I63" s="266"/>
    </row>
    <row r="64" spans="1:9" ht="15" customHeight="1">
      <c r="A64" s="261">
        <f t="shared" si="0"/>
        <v>57</v>
      </c>
      <c r="B64" s="33">
        <v>64</v>
      </c>
      <c r="C64" s="262">
        <f>VLOOKUP(B64,Startlist!#REF!,2,FALSE)</f>
        <v>0</v>
      </c>
      <c r="D64" s="263">
        <f>CONCATENATE(VLOOKUP(B64,Startlist!#REF!,3,FALSE)," / ",VLOOKUP(B64,Startlist!#REF!,4,FALSE))</f>
        <v>0</v>
      </c>
      <c r="E64" s="264">
        <f>VLOOKUP(B64,Startlist!#REF!,5,FALSE)</f>
        <v>0</v>
      </c>
      <c r="F64" s="263">
        <f>VLOOKUP(B64,Startlist!#REF!,7,FALSE)</f>
        <v>0</v>
      </c>
      <c r="G64" s="263">
        <f>VLOOKUP(B64,Startlist!#REF!,6,FALSE)</f>
        <v>0</v>
      </c>
      <c r="H64" s="265">
        <f>VLOOKUP(B64,Results!#REF!,14,FALSE)</f>
        <v>0</v>
      </c>
      <c r="I64" s="266"/>
    </row>
    <row r="65" spans="1:9" ht="15" customHeight="1">
      <c r="A65" s="261"/>
      <c r="B65" s="33">
        <v>1</v>
      </c>
      <c r="C65" s="262">
        <f>VLOOKUP(B65,Startlist!#REF!,2,FALSE)</f>
        <v>0</v>
      </c>
      <c r="D65" s="263">
        <f>CONCATENATE(VLOOKUP(B65,Startlist!#REF!,3,FALSE)," / ",VLOOKUP(B65,Startlist!#REF!,4,FALSE))</f>
        <v>0</v>
      </c>
      <c r="E65" s="264">
        <f>VLOOKUP(B65,Startlist!#REF!,5,FALSE)</f>
        <v>0</v>
      </c>
      <c r="F65" s="263">
        <f>VLOOKUP(B65,Startlist!#REF!,7,FALSE)</f>
        <v>0</v>
      </c>
      <c r="G65" s="263">
        <f>VLOOKUP(B65,Startlist!#REF!,6,FALSE)</f>
        <v>0</v>
      </c>
      <c r="H65" s="267" t="s">
        <v>2139</v>
      </c>
      <c r="I65" s="266"/>
    </row>
    <row r="66" spans="1:9" ht="15" customHeight="1">
      <c r="A66" s="261"/>
      <c r="B66" s="33">
        <v>2</v>
      </c>
      <c r="C66" s="262">
        <f>VLOOKUP(B66,Startlist!#REF!,2,FALSE)</f>
        <v>0</v>
      </c>
      <c r="D66" s="263">
        <f>CONCATENATE(VLOOKUP(B66,Startlist!#REF!,3,FALSE)," / ",VLOOKUP(B66,Startlist!#REF!,4,FALSE))</f>
        <v>0</v>
      </c>
      <c r="E66" s="264">
        <f>VLOOKUP(B66,Startlist!#REF!,5,FALSE)</f>
        <v>0</v>
      </c>
      <c r="F66" s="263">
        <f>VLOOKUP(B66,Startlist!#REF!,7,FALSE)</f>
        <v>0</v>
      </c>
      <c r="G66" s="263">
        <f>VLOOKUP(B66,Startlist!#REF!,6,FALSE)</f>
        <v>0</v>
      </c>
      <c r="H66" s="267" t="s">
        <v>2139</v>
      </c>
      <c r="I66" s="266"/>
    </row>
    <row r="67" spans="1:9" ht="15" customHeight="1">
      <c r="A67" s="261"/>
      <c r="B67" s="33">
        <v>16</v>
      </c>
      <c r="C67" s="262">
        <f>VLOOKUP(B67,Startlist!#REF!,2,FALSE)</f>
        <v>0</v>
      </c>
      <c r="D67" s="263">
        <f>CONCATENATE(VLOOKUP(B67,Startlist!#REF!,3,FALSE)," / ",VLOOKUP(B67,Startlist!#REF!,4,FALSE))</f>
        <v>0</v>
      </c>
      <c r="E67" s="264">
        <f>VLOOKUP(B67,Startlist!#REF!,5,FALSE)</f>
        <v>0</v>
      </c>
      <c r="F67" s="263">
        <f>VLOOKUP(B67,Startlist!#REF!,7,FALSE)</f>
        <v>0</v>
      </c>
      <c r="G67" s="263">
        <f>VLOOKUP(B67,Startlist!#REF!,6,FALSE)</f>
        <v>0</v>
      </c>
      <c r="H67" s="267" t="s">
        <v>2139</v>
      </c>
      <c r="I67" s="266"/>
    </row>
    <row r="68" spans="1:9" ht="15" customHeight="1">
      <c r="A68" s="261"/>
      <c r="B68" s="33">
        <v>19</v>
      </c>
      <c r="C68" s="262">
        <f>VLOOKUP(B68,Startlist!#REF!,2,FALSE)</f>
        <v>0</v>
      </c>
      <c r="D68" s="263">
        <f>CONCATENATE(VLOOKUP(B68,Startlist!#REF!,3,FALSE)," / ",VLOOKUP(B68,Startlist!#REF!,4,FALSE))</f>
        <v>0</v>
      </c>
      <c r="E68" s="264">
        <f>VLOOKUP(B68,Startlist!#REF!,5,FALSE)</f>
        <v>0</v>
      </c>
      <c r="F68" s="263">
        <f>VLOOKUP(B68,Startlist!#REF!,7,FALSE)</f>
        <v>0</v>
      </c>
      <c r="G68" s="263">
        <f>VLOOKUP(B68,Startlist!#REF!,6,FALSE)</f>
        <v>0</v>
      </c>
      <c r="H68" s="267" t="s">
        <v>2139</v>
      </c>
      <c r="I68" s="266"/>
    </row>
    <row r="69" spans="1:9" ht="15" customHeight="1">
      <c r="A69" s="261"/>
      <c r="B69" s="33">
        <v>21</v>
      </c>
      <c r="C69" s="262">
        <f>VLOOKUP(B69,Startlist!#REF!,2,FALSE)</f>
        <v>0</v>
      </c>
      <c r="D69" s="263">
        <f>CONCATENATE(VLOOKUP(B69,Startlist!#REF!,3,FALSE)," / ",VLOOKUP(B69,Startlist!#REF!,4,FALSE))</f>
        <v>0</v>
      </c>
      <c r="E69" s="264">
        <f>VLOOKUP(B69,Startlist!#REF!,5,FALSE)</f>
        <v>0</v>
      </c>
      <c r="F69" s="263">
        <f>VLOOKUP(B69,Startlist!#REF!,7,FALSE)</f>
        <v>0</v>
      </c>
      <c r="G69" s="263">
        <f>VLOOKUP(B69,Startlist!#REF!,6,FALSE)</f>
        <v>0</v>
      </c>
      <c r="H69" s="267" t="s">
        <v>2139</v>
      </c>
      <c r="I69" s="266"/>
    </row>
    <row r="70" spans="1:9" ht="15" customHeight="1">
      <c r="A70" s="261"/>
      <c r="B70" s="33">
        <v>29</v>
      </c>
      <c r="C70" s="262">
        <f>VLOOKUP(B70,Startlist!#REF!,2,FALSE)</f>
        <v>0</v>
      </c>
      <c r="D70" s="263">
        <f>CONCATENATE(VLOOKUP(B70,Startlist!#REF!,3,FALSE)," / ",VLOOKUP(B70,Startlist!#REF!,4,FALSE))</f>
        <v>0</v>
      </c>
      <c r="E70" s="264">
        <f>VLOOKUP(B70,Startlist!#REF!,5,FALSE)</f>
        <v>0</v>
      </c>
      <c r="F70" s="263">
        <f>VLOOKUP(B70,Startlist!#REF!,7,FALSE)</f>
        <v>0</v>
      </c>
      <c r="G70" s="263">
        <f>VLOOKUP(B70,Startlist!#REF!,6,FALSE)</f>
        <v>0</v>
      </c>
      <c r="H70" s="267" t="s">
        <v>2139</v>
      </c>
      <c r="I70" s="266"/>
    </row>
    <row r="71" spans="1:9" ht="15" customHeight="1">
      <c r="A71" s="261"/>
      <c r="B71" s="33">
        <v>32</v>
      </c>
      <c r="C71" s="262">
        <f>VLOOKUP(B71,Startlist!#REF!,2,FALSE)</f>
        <v>0</v>
      </c>
      <c r="D71" s="263">
        <f>CONCATENATE(VLOOKUP(B71,Startlist!#REF!,3,FALSE)," / ",VLOOKUP(B71,Startlist!#REF!,4,FALSE))</f>
        <v>0</v>
      </c>
      <c r="E71" s="264">
        <f>VLOOKUP(B71,Startlist!#REF!,5,FALSE)</f>
        <v>0</v>
      </c>
      <c r="F71" s="263">
        <f>VLOOKUP(B71,Startlist!#REF!,7,FALSE)</f>
        <v>0</v>
      </c>
      <c r="G71" s="263">
        <f>VLOOKUP(B71,Startlist!#REF!,6,FALSE)</f>
        <v>0</v>
      </c>
      <c r="H71" s="267" t="s">
        <v>2139</v>
      </c>
      <c r="I71" s="266"/>
    </row>
    <row r="72" spans="1:9" ht="15" customHeight="1">
      <c r="A72" s="261"/>
      <c r="B72" s="33">
        <v>34</v>
      </c>
      <c r="C72" s="262">
        <f>VLOOKUP(B72,Startlist!#REF!,2,FALSE)</f>
        <v>0</v>
      </c>
      <c r="D72" s="263">
        <f>CONCATENATE(VLOOKUP(B72,Startlist!#REF!,3,FALSE)," / ",VLOOKUP(B72,Startlist!#REF!,4,FALSE))</f>
        <v>0</v>
      </c>
      <c r="E72" s="264">
        <f>VLOOKUP(B72,Startlist!#REF!,5,FALSE)</f>
        <v>0</v>
      </c>
      <c r="F72" s="263">
        <f>VLOOKUP(B72,Startlist!#REF!,7,FALSE)</f>
        <v>0</v>
      </c>
      <c r="G72" s="263">
        <f>VLOOKUP(B72,Startlist!#REF!,6,FALSE)</f>
        <v>0</v>
      </c>
      <c r="H72" s="267" t="s">
        <v>2139</v>
      </c>
      <c r="I72" s="266"/>
    </row>
    <row r="73" spans="1:9" ht="15" customHeight="1">
      <c r="A73" s="261"/>
      <c r="B73" s="33">
        <v>37</v>
      </c>
      <c r="C73" s="262">
        <f>VLOOKUP(B73,Startlist!#REF!,2,FALSE)</f>
        <v>0</v>
      </c>
      <c r="D73" s="263">
        <f>CONCATENATE(VLOOKUP(B73,Startlist!#REF!,3,FALSE)," / ",VLOOKUP(B73,Startlist!#REF!,4,FALSE))</f>
        <v>0</v>
      </c>
      <c r="E73" s="264">
        <f>VLOOKUP(B73,Startlist!#REF!,5,FALSE)</f>
        <v>0</v>
      </c>
      <c r="F73" s="263">
        <f>VLOOKUP(B73,Startlist!#REF!,7,FALSE)</f>
        <v>0</v>
      </c>
      <c r="G73" s="263">
        <f>VLOOKUP(B73,Startlist!#REF!,6,FALSE)</f>
        <v>0</v>
      </c>
      <c r="H73" s="267" t="s">
        <v>2139</v>
      </c>
      <c r="I73" s="266"/>
    </row>
    <row r="74" spans="1:9" ht="15" customHeight="1">
      <c r="A74" s="261"/>
      <c r="B74" s="33">
        <v>42</v>
      </c>
      <c r="C74" s="262">
        <f>VLOOKUP(B74,Startlist!#REF!,2,FALSE)</f>
        <v>0</v>
      </c>
      <c r="D74" s="263">
        <f>CONCATENATE(VLOOKUP(B74,Startlist!#REF!,3,FALSE)," / ",VLOOKUP(B74,Startlist!#REF!,4,FALSE))</f>
        <v>0</v>
      </c>
      <c r="E74" s="264">
        <f>VLOOKUP(B74,Startlist!#REF!,5,FALSE)</f>
        <v>0</v>
      </c>
      <c r="F74" s="263">
        <f>VLOOKUP(B74,Startlist!#REF!,7,FALSE)</f>
        <v>0</v>
      </c>
      <c r="G74" s="263">
        <f>VLOOKUP(B74,Startlist!#REF!,6,FALSE)</f>
        <v>0</v>
      </c>
      <c r="H74" s="267" t="s">
        <v>2139</v>
      </c>
      <c r="I74" s="266"/>
    </row>
    <row r="75" spans="1:9" ht="15" customHeight="1">
      <c r="A75" s="261"/>
      <c r="B75" s="33">
        <v>43</v>
      </c>
      <c r="C75" s="262">
        <f>VLOOKUP(B75,Startlist!#REF!,2,FALSE)</f>
        <v>0</v>
      </c>
      <c r="D75" s="263">
        <f>CONCATENATE(VLOOKUP(B75,Startlist!#REF!,3,FALSE)," / ",VLOOKUP(B75,Startlist!#REF!,4,FALSE))</f>
        <v>0</v>
      </c>
      <c r="E75" s="264">
        <f>VLOOKUP(B75,Startlist!#REF!,5,FALSE)</f>
        <v>0</v>
      </c>
      <c r="F75" s="263">
        <f>VLOOKUP(B75,Startlist!#REF!,7,FALSE)</f>
        <v>0</v>
      </c>
      <c r="G75" s="263">
        <f>VLOOKUP(B75,Startlist!#REF!,6,FALSE)</f>
        <v>0</v>
      </c>
      <c r="H75" s="267" t="s">
        <v>2139</v>
      </c>
      <c r="I75" s="266"/>
    </row>
    <row r="76" spans="1:9" ht="15" customHeight="1">
      <c r="A76" s="261"/>
      <c r="B76" s="33">
        <v>44</v>
      </c>
      <c r="C76" s="262">
        <f>VLOOKUP(B76,Startlist!#REF!,2,FALSE)</f>
        <v>0</v>
      </c>
      <c r="D76" s="263">
        <f>CONCATENATE(VLOOKUP(B76,Startlist!#REF!,3,FALSE)," / ",VLOOKUP(B76,Startlist!#REF!,4,FALSE))</f>
        <v>0</v>
      </c>
      <c r="E76" s="264">
        <f>VLOOKUP(B76,Startlist!#REF!,5,FALSE)</f>
        <v>0</v>
      </c>
      <c r="F76" s="263">
        <f>VLOOKUP(B76,Startlist!#REF!,7,FALSE)</f>
        <v>0</v>
      </c>
      <c r="G76" s="263">
        <f>VLOOKUP(B76,Startlist!#REF!,6,FALSE)</f>
        <v>0</v>
      </c>
      <c r="H76" s="267" t="s">
        <v>2139</v>
      </c>
      <c r="I76" s="266"/>
    </row>
    <row r="77" spans="1:9" ht="15" customHeight="1">
      <c r="A77" s="261"/>
      <c r="B77" s="33">
        <v>45</v>
      </c>
      <c r="C77" s="262">
        <f>VLOOKUP(B77,Startlist!#REF!,2,FALSE)</f>
        <v>0</v>
      </c>
      <c r="D77" s="263">
        <f>CONCATENATE(VLOOKUP(B77,Startlist!#REF!,3,FALSE)," / ",VLOOKUP(B77,Startlist!#REF!,4,FALSE))</f>
        <v>0</v>
      </c>
      <c r="E77" s="264">
        <f>VLOOKUP(B77,Startlist!#REF!,5,FALSE)</f>
        <v>0</v>
      </c>
      <c r="F77" s="263">
        <f>VLOOKUP(B77,Startlist!#REF!,7,FALSE)</f>
        <v>0</v>
      </c>
      <c r="G77" s="263">
        <f>VLOOKUP(B77,Startlist!#REF!,6,FALSE)</f>
        <v>0</v>
      </c>
      <c r="H77" s="267" t="s">
        <v>2139</v>
      </c>
      <c r="I77" s="266"/>
    </row>
    <row r="78" spans="1:9" ht="15" customHeight="1">
      <c r="A78" s="261"/>
      <c r="B78" s="33">
        <v>47</v>
      </c>
      <c r="C78" s="262">
        <f>VLOOKUP(B78,Startlist!#REF!,2,FALSE)</f>
        <v>0</v>
      </c>
      <c r="D78" s="263">
        <f>CONCATENATE(VLOOKUP(B78,Startlist!#REF!,3,FALSE)," / ",VLOOKUP(B78,Startlist!#REF!,4,FALSE))</f>
        <v>0</v>
      </c>
      <c r="E78" s="264">
        <f>VLOOKUP(B78,Startlist!#REF!,5,FALSE)</f>
        <v>0</v>
      </c>
      <c r="F78" s="263">
        <f>VLOOKUP(B78,Startlist!#REF!,7,FALSE)</f>
        <v>0</v>
      </c>
      <c r="G78" s="263">
        <f>VLOOKUP(B78,Startlist!#REF!,6,FALSE)</f>
        <v>0</v>
      </c>
      <c r="H78" s="267" t="s">
        <v>2139</v>
      </c>
      <c r="I78" s="266"/>
    </row>
    <row r="79" spans="1:9" ht="15" customHeight="1">
      <c r="A79" s="261"/>
      <c r="B79" s="33">
        <v>49</v>
      </c>
      <c r="C79" s="262">
        <f>VLOOKUP(B79,Startlist!#REF!,2,FALSE)</f>
        <v>0</v>
      </c>
      <c r="D79" s="263">
        <f>CONCATENATE(VLOOKUP(B79,Startlist!#REF!,3,FALSE)," / ",VLOOKUP(B79,Startlist!#REF!,4,FALSE))</f>
        <v>0</v>
      </c>
      <c r="E79" s="264">
        <f>VLOOKUP(B79,Startlist!#REF!,5,FALSE)</f>
        <v>0</v>
      </c>
      <c r="F79" s="263">
        <f>VLOOKUP(B79,Startlist!#REF!,7,FALSE)</f>
        <v>0</v>
      </c>
      <c r="G79" s="263">
        <f>VLOOKUP(B79,Startlist!#REF!,6,FALSE)</f>
        <v>0</v>
      </c>
      <c r="H79" s="267" t="s">
        <v>2139</v>
      </c>
      <c r="I79" s="266"/>
    </row>
    <row r="80" spans="1:9" ht="15" customHeight="1">
      <c r="A80" s="261"/>
      <c r="B80" s="33">
        <v>51</v>
      </c>
      <c r="C80" s="262">
        <f>VLOOKUP(B80,Startlist!#REF!,2,FALSE)</f>
        <v>0</v>
      </c>
      <c r="D80" s="263">
        <f>CONCATENATE(VLOOKUP(B80,Startlist!#REF!,3,FALSE)," / ",VLOOKUP(B80,Startlist!#REF!,4,FALSE))</f>
        <v>0</v>
      </c>
      <c r="E80" s="264">
        <f>VLOOKUP(B80,Startlist!#REF!,5,FALSE)</f>
        <v>0</v>
      </c>
      <c r="F80" s="263">
        <f>VLOOKUP(B80,Startlist!#REF!,7,FALSE)</f>
        <v>0</v>
      </c>
      <c r="G80" s="263">
        <f>VLOOKUP(B80,Startlist!#REF!,6,FALSE)</f>
        <v>0</v>
      </c>
      <c r="H80" s="267" t="s">
        <v>2139</v>
      </c>
      <c r="I80" s="266"/>
    </row>
    <row r="81" spans="1:9" ht="15" customHeight="1">
      <c r="A81" s="261"/>
      <c r="B81" s="33">
        <v>52</v>
      </c>
      <c r="C81" s="262">
        <f>VLOOKUP(B81,Startlist!#REF!,2,FALSE)</f>
        <v>0</v>
      </c>
      <c r="D81" s="263">
        <f>CONCATENATE(VLOOKUP(B81,Startlist!#REF!,3,FALSE)," / ",VLOOKUP(B81,Startlist!#REF!,4,FALSE))</f>
        <v>0</v>
      </c>
      <c r="E81" s="264">
        <f>VLOOKUP(B81,Startlist!#REF!,5,FALSE)</f>
        <v>0</v>
      </c>
      <c r="F81" s="263">
        <f>VLOOKUP(B81,Startlist!#REF!,7,FALSE)</f>
        <v>0</v>
      </c>
      <c r="G81" s="263">
        <f>VLOOKUP(B81,Startlist!#REF!,6,FALSE)</f>
        <v>0</v>
      </c>
      <c r="H81" s="267" t="s">
        <v>2139</v>
      </c>
      <c r="I81" s="266"/>
    </row>
    <row r="82" spans="1:9" ht="15" customHeight="1">
      <c r="A82" s="261"/>
      <c r="B82" s="33">
        <v>53</v>
      </c>
      <c r="C82" s="262">
        <f>VLOOKUP(B82,Startlist!#REF!,2,FALSE)</f>
        <v>0</v>
      </c>
      <c r="D82" s="263">
        <f>CONCATENATE(VLOOKUP(B82,Startlist!#REF!,3,FALSE)," / ",VLOOKUP(B82,Startlist!#REF!,4,FALSE))</f>
        <v>0</v>
      </c>
      <c r="E82" s="264">
        <f>VLOOKUP(B82,Startlist!#REF!,5,FALSE)</f>
        <v>0</v>
      </c>
      <c r="F82" s="263">
        <f>VLOOKUP(B82,Startlist!#REF!,7,FALSE)</f>
        <v>0</v>
      </c>
      <c r="G82" s="263">
        <f>VLOOKUP(B82,Startlist!#REF!,6,FALSE)</f>
        <v>0</v>
      </c>
      <c r="H82" s="267" t="s">
        <v>2139</v>
      </c>
      <c r="I82" s="266"/>
    </row>
    <row r="83" spans="1:9" ht="15" customHeight="1">
      <c r="A83" s="261"/>
      <c r="B83" s="33">
        <v>58</v>
      </c>
      <c r="C83" s="262">
        <f>VLOOKUP(B83,Startlist!#REF!,2,FALSE)</f>
        <v>0</v>
      </c>
      <c r="D83" s="263">
        <f>CONCATENATE(VLOOKUP(B83,Startlist!#REF!,3,FALSE)," / ",VLOOKUP(B83,Startlist!#REF!,4,FALSE))</f>
        <v>0</v>
      </c>
      <c r="E83" s="264">
        <f>VLOOKUP(B83,Startlist!#REF!,5,FALSE)</f>
        <v>0</v>
      </c>
      <c r="F83" s="263">
        <f>VLOOKUP(B83,Startlist!#REF!,7,FALSE)</f>
        <v>0</v>
      </c>
      <c r="G83" s="263">
        <f>VLOOKUP(B83,Startlist!#REF!,6,FALSE)</f>
        <v>0</v>
      </c>
      <c r="H83" s="267" t="s">
        <v>2139</v>
      </c>
      <c r="I83" s="266"/>
    </row>
    <row r="84" spans="1:9" ht="15" customHeight="1">
      <c r="A84" s="261"/>
      <c r="B84" s="33">
        <v>65</v>
      </c>
      <c r="C84" s="262">
        <f>VLOOKUP(B84,Startlist!#REF!,2,FALSE)</f>
        <v>0</v>
      </c>
      <c r="D84" s="263">
        <f>CONCATENATE(VLOOKUP(B84,Startlist!#REF!,3,FALSE)," / ",VLOOKUP(B84,Startlist!#REF!,4,FALSE))</f>
        <v>0</v>
      </c>
      <c r="E84" s="264">
        <f>VLOOKUP(B84,Startlist!#REF!,5,FALSE)</f>
        <v>0</v>
      </c>
      <c r="F84" s="263">
        <f>VLOOKUP(B84,Startlist!#REF!,7,FALSE)</f>
        <v>0</v>
      </c>
      <c r="G84" s="263">
        <f>VLOOKUP(B84,Startlist!#REF!,6,FALSE)</f>
        <v>0</v>
      </c>
      <c r="H84" s="267" t="s">
        <v>2139</v>
      </c>
      <c r="I84" s="266"/>
    </row>
    <row r="85" spans="1:9" ht="15" customHeight="1">
      <c r="A85" s="261"/>
      <c r="B85" s="33">
        <v>66</v>
      </c>
      <c r="C85" s="262">
        <f>VLOOKUP(B85,Startlist!#REF!,2,FALSE)</f>
        <v>0</v>
      </c>
      <c r="D85" s="263">
        <f>CONCATENATE(VLOOKUP(B85,Startlist!#REF!,3,FALSE)," / ",VLOOKUP(B85,Startlist!#REF!,4,FALSE))</f>
        <v>0</v>
      </c>
      <c r="E85" s="264">
        <f>VLOOKUP(B85,Startlist!#REF!,5,FALSE)</f>
        <v>0</v>
      </c>
      <c r="F85" s="263">
        <f>VLOOKUP(B85,Startlist!#REF!,7,FALSE)</f>
        <v>0</v>
      </c>
      <c r="G85" s="263">
        <f>VLOOKUP(B85,Startlist!#REF!,6,FALSE)</f>
        <v>0</v>
      </c>
      <c r="H85" s="267" t="s">
        <v>2139</v>
      </c>
      <c r="I85" s="266"/>
    </row>
    <row r="86" spans="1:9" ht="15" customHeight="1">
      <c r="A86" s="261"/>
      <c r="B86" s="33">
        <v>68</v>
      </c>
      <c r="C86" s="262">
        <f>VLOOKUP(B86,Startlist!#REF!,2,FALSE)</f>
        <v>0</v>
      </c>
      <c r="D86" s="263">
        <f>CONCATENATE(VLOOKUP(B86,Startlist!#REF!,3,FALSE)," / ",VLOOKUP(B86,Startlist!#REF!,4,FALSE))</f>
        <v>0</v>
      </c>
      <c r="E86" s="264">
        <f>VLOOKUP(B86,Startlist!#REF!,5,FALSE)</f>
        <v>0</v>
      </c>
      <c r="F86" s="263">
        <f>VLOOKUP(B86,Startlist!#REF!,7,FALSE)</f>
        <v>0</v>
      </c>
      <c r="G86" s="263">
        <f>VLOOKUP(B86,Startlist!#REF!,6,FALSE)</f>
        <v>0</v>
      </c>
      <c r="H86" s="267" t="s">
        <v>2139</v>
      </c>
      <c r="I86" s="266"/>
    </row>
    <row r="87" spans="1:9" ht="15" customHeight="1">
      <c r="A87" s="261"/>
      <c r="B87" s="33">
        <v>71</v>
      </c>
      <c r="C87" s="262">
        <f>VLOOKUP(B87,Startlist!#REF!,2,FALSE)</f>
        <v>0</v>
      </c>
      <c r="D87" s="263">
        <f>CONCATENATE(VLOOKUP(B87,Startlist!#REF!,3,FALSE)," / ",VLOOKUP(B87,Startlist!#REF!,4,FALSE))</f>
        <v>0</v>
      </c>
      <c r="E87" s="264">
        <f>VLOOKUP(B87,Startlist!#REF!,5,FALSE)</f>
        <v>0</v>
      </c>
      <c r="F87" s="263">
        <f>VLOOKUP(B87,Startlist!#REF!,7,FALSE)</f>
        <v>0</v>
      </c>
      <c r="G87" s="263">
        <f>VLOOKUP(B87,Startlist!#REF!,6,FALSE)</f>
        <v>0</v>
      </c>
      <c r="H87" s="267" t="s">
        <v>2139</v>
      </c>
      <c r="I87" s="266"/>
    </row>
    <row r="88" spans="1:9" ht="15" customHeight="1">
      <c r="A88" s="261"/>
      <c r="B88" s="33">
        <v>74</v>
      </c>
      <c r="C88" s="262">
        <f>VLOOKUP(B88,Startlist!#REF!,2,FALSE)</f>
        <v>0</v>
      </c>
      <c r="D88" s="263">
        <f>CONCATENATE(VLOOKUP(B88,Startlist!#REF!,3,FALSE)," / ",VLOOKUP(B88,Startlist!#REF!,4,FALSE))</f>
        <v>0</v>
      </c>
      <c r="E88" s="264">
        <f>VLOOKUP(B88,Startlist!#REF!,5,FALSE)</f>
        <v>0</v>
      </c>
      <c r="F88" s="263">
        <f>VLOOKUP(B88,Startlist!#REF!,7,FALSE)</f>
        <v>0</v>
      </c>
      <c r="G88" s="263">
        <f>VLOOKUP(B88,Startlist!#REF!,6,FALSE)</f>
        <v>0</v>
      </c>
      <c r="H88" s="267" t="s">
        <v>2139</v>
      </c>
      <c r="I88" s="266"/>
    </row>
    <row r="89" spans="1:9" ht="15" customHeight="1">
      <c r="A89" s="261"/>
      <c r="B89" s="33">
        <v>75</v>
      </c>
      <c r="C89" s="262">
        <f>VLOOKUP(B89,Startlist!#REF!,2,FALSE)</f>
        <v>0</v>
      </c>
      <c r="D89" s="263">
        <f>CONCATENATE(VLOOKUP(B89,Startlist!#REF!,3,FALSE)," / ",VLOOKUP(B89,Startlist!#REF!,4,FALSE))</f>
        <v>0</v>
      </c>
      <c r="E89" s="264">
        <f>VLOOKUP(B89,Startlist!#REF!,5,FALSE)</f>
        <v>0</v>
      </c>
      <c r="F89" s="263">
        <f>VLOOKUP(B89,Startlist!#REF!,7,FALSE)</f>
        <v>0</v>
      </c>
      <c r="G89" s="263">
        <f>VLOOKUP(B89,Startlist!#REF!,6,FALSE)</f>
        <v>0</v>
      </c>
      <c r="H89" s="267" t="s">
        <v>2139</v>
      </c>
      <c r="I89" s="266"/>
    </row>
    <row r="90" spans="1:9" ht="15" customHeight="1">
      <c r="A90" s="261"/>
      <c r="B90" s="33">
        <v>80</v>
      </c>
      <c r="C90" s="262">
        <f>VLOOKUP(B90,Startlist!#REF!,2,FALSE)</f>
        <v>0</v>
      </c>
      <c r="D90" s="263">
        <f>CONCATENATE(VLOOKUP(B90,Startlist!#REF!,3,FALSE)," / ",VLOOKUP(B90,Startlist!#REF!,4,FALSE))</f>
        <v>0</v>
      </c>
      <c r="E90" s="264">
        <f>VLOOKUP(B90,Startlist!#REF!,5,FALSE)</f>
        <v>0</v>
      </c>
      <c r="F90" s="263">
        <f>VLOOKUP(B90,Startlist!#REF!,7,FALSE)</f>
        <v>0</v>
      </c>
      <c r="G90" s="263">
        <f>VLOOKUP(B90,Startlist!#REF!,6,FALSE)</f>
        <v>0</v>
      </c>
      <c r="H90" s="267" t="s">
        <v>2139</v>
      </c>
      <c r="I90" s="266"/>
    </row>
    <row r="91" spans="1:9" ht="15" customHeight="1">
      <c r="A91" s="261"/>
      <c r="B91" s="33">
        <v>81</v>
      </c>
      <c r="C91" s="262">
        <f>VLOOKUP(B91,Startlist!#REF!,2,FALSE)</f>
        <v>0</v>
      </c>
      <c r="D91" s="263">
        <f>CONCATENATE(VLOOKUP(B91,Startlist!#REF!,3,FALSE)," / ",VLOOKUP(B91,Startlist!#REF!,4,FALSE))</f>
        <v>0</v>
      </c>
      <c r="E91" s="264">
        <f>VLOOKUP(B91,Startlist!#REF!,5,FALSE)</f>
        <v>0</v>
      </c>
      <c r="F91" s="263">
        <f>VLOOKUP(B91,Startlist!#REF!,7,FALSE)</f>
        <v>0</v>
      </c>
      <c r="G91" s="263">
        <f>VLOOKUP(B91,Startlist!#REF!,6,FALSE)</f>
        <v>0</v>
      </c>
      <c r="H91" s="267" t="s">
        <v>2139</v>
      </c>
      <c r="I91" s="266"/>
    </row>
    <row r="92" spans="1:9" ht="15" customHeight="1">
      <c r="A92" s="261"/>
      <c r="B92" s="33">
        <v>208</v>
      </c>
      <c r="C92" s="262">
        <f>VLOOKUP(B92,Startlist!#REF!,2,FALSE)</f>
        <v>0</v>
      </c>
      <c r="D92" s="263">
        <f>CONCATENATE(VLOOKUP(B92,Startlist!#REF!,3,FALSE)," / ",VLOOKUP(B92,Startlist!#REF!,4,FALSE))</f>
        <v>0</v>
      </c>
      <c r="E92" s="264">
        <f>VLOOKUP(B92,Startlist!#REF!,5,FALSE)</f>
        <v>0</v>
      </c>
      <c r="F92" s="263">
        <f>VLOOKUP(B92,Startlist!#REF!,7,FALSE)</f>
        <v>0</v>
      </c>
      <c r="G92" s="263">
        <f>VLOOKUP(B92,Startlist!#REF!,6,FALSE)</f>
        <v>0</v>
      </c>
      <c r="H92" s="267" t="s">
        <v>2139</v>
      </c>
      <c r="I92" s="266"/>
    </row>
  </sheetData>
  <sheetProtection selectLockedCells="1" selectUnlockedCells="1"/>
  <autoFilter ref="A7:H92"/>
  <printOptions horizontalCentered="1"/>
  <pageMargins left="0" right="0" top="0" bottom="0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>
    <tabColor indexed="22"/>
  </sheetPr>
  <dimension ref="A1:I78"/>
  <sheetViews>
    <sheetView tabSelected="1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190" customWidth="1"/>
    <col min="2" max="2" width="6.00390625" style="0" customWidth="1"/>
    <col min="4" max="4" width="38.28125" style="0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251" customWidth="1"/>
  </cols>
  <sheetData>
    <row r="1" spans="5:8" ht="15.75">
      <c r="E1" s="151">
        <f>Startlist!$F1</f>
        <v>0</v>
      </c>
      <c r="H1" s="252"/>
    </row>
    <row r="2" spans="2:8" ht="15" customHeight="1">
      <c r="B2" s="253"/>
      <c r="C2" s="148"/>
      <c r="E2" s="151">
        <f>Startlist!$F2</f>
        <v>0</v>
      </c>
      <c r="H2" s="252"/>
    </row>
    <row r="3" spans="2:8" ht="15">
      <c r="B3" s="253"/>
      <c r="C3" s="148"/>
      <c r="E3" s="150">
        <f>Startlist!$F3</f>
        <v>0</v>
      </c>
      <c r="H3" s="252"/>
    </row>
    <row r="4" spans="2:8" ht="15">
      <c r="B4" s="253"/>
      <c r="C4" s="148"/>
      <c r="E4" s="150">
        <f>Startlist!$F4</f>
        <v>0</v>
      </c>
      <c r="H4" s="252"/>
    </row>
    <row r="5" spans="3:8" ht="15" customHeight="1">
      <c r="C5" s="148"/>
      <c r="H5" s="252"/>
    </row>
    <row r="6" spans="1:9" ht="15.75" customHeight="1">
      <c r="A6" s="112"/>
      <c r="B6" s="254" t="s">
        <v>2417</v>
      </c>
      <c r="C6" s="111"/>
      <c r="D6" s="112"/>
      <c r="E6" s="112"/>
      <c r="F6" s="112"/>
      <c r="G6" s="112"/>
      <c r="H6" s="110"/>
      <c r="I6" s="112"/>
    </row>
    <row r="7" spans="1:9" ht="12.75">
      <c r="A7" s="112"/>
      <c r="B7" s="255" t="s">
        <v>536</v>
      </c>
      <c r="C7" s="256" t="s">
        <v>2415</v>
      </c>
      <c r="D7" s="257" t="s">
        <v>2416</v>
      </c>
      <c r="E7" s="256"/>
      <c r="F7" s="258" t="s">
        <v>19</v>
      </c>
      <c r="G7" s="259" t="s">
        <v>18</v>
      </c>
      <c r="H7" s="260" t="s">
        <v>2144</v>
      </c>
      <c r="I7" s="112"/>
    </row>
    <row r="8" spans="1:9" ht="15" customHeight="1">
      <c r="A8" s="261">
        <v>1</v>
      </c>
      <c r="B8" s="33">
        <v>100</v>
      </c>
      <c r="C8" s="262">
        <f>VLOOKUP(B8,Startlist!#REF!,2,FALSE)</f>
        <v>0</v>
      </c>
      <c r="D8" s="263">
        <f>CONCATENATE(VLOOKUP(B8,Startlist!#REF!,3,FALSE)," / ",VLOOKUP(B8,Startlist!#REF!,4,FALSE))</f>
        <v>0</v>
      </c>
      <c r="E8" s="264">
        <f>VLOOKUP(B8,Startlist!#REF!,5,FALSE)</f>
        <v>0</v>
      </c>
      <c r="F8" s="263">
        <f>VLOOKUP(B8,Startlist!#REF!,7,FALSE)</f>
        <v>0</v>
      </c>
      <c r="G8" s="263">
        <f>VLOOKUP(B8,Startlist!#REF!,6,FALSE)</f>
        <v>0</v>
      </c>
      <c r="H8" s="265">
        <f>VLOOKUP(B8,Results!#REF!,14,FALSE)</f>
        <v>0</v>
      </c>
      <c r="I8" s="266"/>
    </row>
    <row r="9" spans="1:9" ht="15" customHeight="1">
      <c r="A9" s="261">
        <f aca="true" t="shared" si="0" ref="A9:A52">A8+1</f>
        <v>2</v>
      </c>
      <c r="B9" s="33">
        <v>4</v>
      </c>
      <c r="C9" s="262">
        <f>VLOOKUP(B9,Startlist!#REF!,2,FALSE)</f>
        <v>0</v>
      </c>
      <c r="D9" s="263">
        <f>CONCATENATE(VLOOKUP(B9,Startlist!#REF!,3,FALSE)," / ",VLOOKUP(B9,Startlist!#REF!,4,FALSE))</f>
        <v>0</v>
      </c>
      <c r="E9" s="264">
        <f>VLOOKUP(B9,Startlist!#REF!,5,FALSE)</f>
        <v>0</v>
      </c>
      <c r="F9" s="263">
        <f>VLOOKUP(B9,Startlist!#REF!,7,FALSE)</f>
        <v>0</v>
      </c>
      <c r="G9" s="263">
        <f>VLOOKUP(B9,Startlist!#REF!,6,FALSE)</f>
        <v>0</v>
      </c>
      <c r="H9" s="265">
        <f>VLOOKUP(B9,Results!#REF!,14,FALSE)</f>
        <v>0</v>
      </c>
      <c r="I9" s="266"/>
    </row>
    <row r="10" spans="1:9" ht="15" customHeight="1">
      <c r="A10" s="261">
        <f t="shared" si="0"/>
        <v>3</v>
      </c>
      <c r="B10" s="33">
        <v>8</v>
      </c>
      <c r="C10" s="262">
        <f>VLOOKUP(B10,Startlist!#REF!,2,FALSE)</f>
        <v>0</v>
      </c>
      <c r="D10" s="263">
        <f>CONCATENATE(VLOOKUP(B10,Startlist!#REF!,3,FALSE)," / ",VLOOKUP(B10,Startlist!#REF!,4,FALSE))</f>
        <v>0</v>
      </c>
      <c r="E10" s="264">
        <f>VLOOKUP(B10,Startlist!#REF!,5,FALSE)</f>
        <v>0</v>
      </c>
      <c r="F10" s="263">
        <f>VLOOKUP(B10,Startlist!#REF!,7,FALSE)</f>
        <v>0</v>
      </c>
      <c r="G10" s="263">
        <f>VLOOKUP(B10,Startlist!#REF!,6,FALSE)</f>
        <v>0</v>
      </c>
      <c r="H10" s="265">
        <f>VLOOKUP(B10,Results!#REF!,14,FALSE)</f>
        <v>0</v>
      </c>
      <c r="I10" s="266"/>
    </row>
    <row r="11" spans="1:9" ht="15" customHeight="1">
      <c r="A11" s="261">
        <f t="shared" si="0"/>
        <v>4</v>
      </c>
      <c r="B11" s="33">
        <v>10</v>
      </c>
      <c r="C11" s="262">
        <f>VLOOKUP(B11,Startlist!#REF!,2,FALSE)</f>
        <v>0</v>
      </c>
      <c r="D11" s="263">
        <f>CONCATENATE(VLOOKUP(B11,Startlist!#REF!,3,FALSE)," / ",VLOOKUP(B11,Startlist!#REF!,4,FALSE))</f>
        <v>0</v>
      </c>
      <c r="E11" s="264">
        <f>VLOOKUP(B11,Startlist!#REF!,5,FALSE)</f>
        <v>0</v>
      </c>
      <c r="F11" s="263">
        <f>VLOOKUP(B11,Startlist!#REF!,7,FALSE)</f>
        <v>0</v>
      </c>
      <c r="G11" s="263">
        <f>VLOOKUP(B11,Startlist!#REF!,6,FALSE)</f>
        <v>0</v>
      </c>
      <c r="H11" s="265">
        <f>VLOOKUP(B11,Results!#REF!,14,FALSE)</f>
        <v>0</v>
      </c>
      <c r="I11" s="266"/>
    </row>
    <row r="12" spans="1:9" ht="15" customHeight="1">
      <c r="A12" s="261">
        <f t="shared" si="0"/>
        <v>5</v>
      </c>
      <c r="B12" s="33">
        <v>6</v>
      </c>
      <c r="C12" s="262">
        <f>VLOOKUP(B12,Startlist!#REF!,2,FALSE)</f>
        <v>0</v>
      </c>
      <c r="D12" s="263">
        <f>CONCATENATE(VLOOKUP(B12,Startlist!#REF!,3,FALSE)," / ",VLOOKUP(B12,Startlist!#REF!,4,FALSE))</f>
        <v>0</v>
      </c>
      <c r="E12" s="264">
        <f>VLOOKUP(B12,Startlist!#REF!,5,FALSE)</f>
        <v>0</v>
      </c>
      <c r="F12" s="263">
        <f>VLOOKUP(B12,Startlist!#REF!,7,FALSE)</f>
        <v>0</v>
      </c>
      <c r="G12" s="263">
        <f>VLOOKUP(B12,Startlist!#REF!,6,FALSE)</f>
        <v>0</v>
      </c>
      <c r="H12" s="265">
        <f>VLOOKUP(B12,Results!#REF!,14,FALSE)</f>
        <v>0</v>
      </c>
      <c r="I12" s="266"/>
    </row>
    <row r="13" spans="1:9" ht="15" customHeight="1">
      <c r="A13" s="261">
        <f t="shared" si="0"/>
        <v>6</v>
      </c>
      <c r="B13" s="33">
        <v>17</v>
      </c>
      <c r="C13" s="262">
        <f>VLOOKUP(B13,Startlist!#REF!,2,FALSE)</f>
        <v>0</v>
      </c>
      <c r="D13" s="263">
        <f>CONCATENATE(VLOOKUP(B13,Startlist!#REF!,3,FALSE)," / ",VLOOKUP(B13,Startlist!#REF!,4,FALSE))</f>
        <v>0</v>
      </c>
      <c r="E13" s="264">
        <f>VLOOKUP(B13,Startlist!#REF!,5,FALSE)</f>
        <v>0</v>
      </c>
      <c r="F13" s="263">
        <f>VLOOKUP(B13,Startlist!#REF!,7,FALSE)</f>
        <v>0</v>
      </c>
      <c r="G13" s="263">
        <f>VLOOKUP(B13,Startlist!#REF!,6,FALSE)</f>
        <v>0</v>
      </c>
      <c r="H13" s="265">
        <f>VLOOKUP(B13,Results!#REF!,14,FALSE)</f>
        <v>0</v>
      </c>
      <c r="I13" s="266"/>
    </row>
    <row r="14" spans="1:9" ht="15" customHeight="1">
      <c r="A14" s="261">
        <f t="shared" si="0"/>
        <v>7</v>
      </c>
      <c r="B14" s="33">
        <v>35</v>
      </c>
      <c r="C14" s="262">
        <f>VLOOKUP(B14,Startlist!#REF!,2,FALSE)</f>
        <v>0</v>
      </c>
      <c r="D14" s="263">
        <f>CONCATENATE(VLOOKUP(B14,Startlist!#REF!,3,FALSE)," / ",VLOOKUP(B14,Startlist!#REF!,4,FALSE))</f>
        <v>0</v>
      </c>
      <c r="E14" s="264">
        <f>VLOOKUP(B14,Startlist!#REF!,5,FALSE)</f>
        <v>0</v>
      </c>
      <c r="F14" s="263">
        <f>VLOOKUP(B14,Startlist!#REF!,7,FALSE)</f>
        <v>0</v>
      </c>
      <c r="G14" s="263">
        <f>VLOOKUP(B14,Startlist!#REF!,6,FALSE)</f>
        <v>0</v>
      </c>
      <c r="H14" s="265">
        <f>VLOOKUP(B14,Results!#REF!,14,FALSE)</f>
        <v>0</v>
      </c>
      <c r="I14" s="266"/>
    </row>
    <row r="15" spans="1:9" ht="15" customHeight="1">
      <c r="A15" s="261">
        <f t="shared" si="0"/>
        <v>8</v>
      </c>
      <c r="B15" s="33">
        <v>23</v>
      </c>
      <c r="C15" s="262">
        <f>VLOOKUP(B15,Startlist!#REF!,2,FALSE)</f>
        <v>0</v>
      </c>
      <c r="D15" s="263">
        <f>CONCATENATE(VLOOKUP(B15,Startlist!#REF!,3,FALSE)," / ",VLOOKUP(B15,Startlist!#REF!,4,FALSE))</f>
        <v>0</v>
      </c>
      <c r="E15" s="264">
        <f>VLOOKUP(B15,Startlist!#REF!,5,FALSE)</f>
        <v>0</v>
      </c>
      <c r="F15" s="263">
        <f>VLOOKUP(B15,Startlist!#REF!,7,FALSE)</f>
        <v>0</v>
      </c>
      <c r="G15" s="263">
        <f>VLOOKUP(B15,Startlist!#REF!,6,FALSE)</f>
        <v>0</v>
      </c>
      <c r="H15" s="265">
        <f>VLOOKUP(B15,Results!#REF!,14,FALSE)</f>
        <v>0</v>
      </c>
      <c r="I15" s="266"/>
    </row>
    <row r="16" spans="1:9" ht="15" customHeight="1">
      <c r="A16" s="261">
        <f t="shared" si="0"/>
        <v>9</v>
      </c>
      <c r="B16" s="33">
        <v>20</v>
      </c>
      <c r="C16" s="262">
        <f>VLOOKUP(B16,Startlist!#REF!,2,FALSE)</f>
        <v>0</v>
      </c>
      <c r="D16" s="263">
        <f>CONCATENATE(VLOOKUP(B16,Startlist!#REF!,3,FALSE)," / ",VLOOKUP(B16,Startlist!#REF!,4,FALSE))</f>
        <v>0</v>
      </c>
      <c r="E16" s="264">
        <f>VLOOKUP(B16,Startlist!#REF!,5,FALSE)</f>
        <v>0</v>
      </c>
      <c r="F16" s="263">
        <f>VLOOKUP(B16,Startlist!#REF!,7,FALSE)</f>
        <v>0</v>
      </c>
      <c r="G16" s="263">
        <f>VLOOKUP(B16,Startlist!#REF!,6,FALSE)</f>
        <v>0</v>
      </c>
      <c r="H16" s="265">
        <f>VLOOKUP(B16,Results!#REF!,14,FALSE)</f>
        <v>0</v>
      </c>
      <c r="I16" s="266"/>
    </row>
    <row r="17" spans="1:9" ht="15" customHeight="1">
      <c r="A17" s="261">
        <f t="shared" si="0"/>
        <v>10</v>
      </c>
      <c r="B17" s="33">
        <v>31</v>
      </c>
      <c r="C17" s="262">
        <f>VLOOKUP(B17,Startlist!#REF!,2,FALSE)</f>
        <v>0</v>
      </c>
      <c r="D17" s="263">
        <f>CONCATENATE(VLOOKUP(B17,Startlist!#REF!,3,FALSE)," / ",VLOOKUP(B17,Startlist!#REF!,4,FALSE))</f>
        <v>0</v>
      </c>
      <c r="E17" s="264">
        <f>VLOOKUP(B17,Startlist!#REF!,5,FALSE)</f>
        <v>0</v>
      </c>
      <c r="F17" s="263">
        <f>VLOOKUP(B17,Startlist!#REF!,7,FALSE)</f>
        <v>0</v>
      </c>
      <c r="G17" s="263">
        <f>VLOOKUP(B17,Startlist!#REF!,6,FALSE)</f>
        <v>0</v>
      </c>
      <c r="H17" s="265">
        <f>VLOOKUP(B17,Results!#REF!,14,FALSE)</f>
        <v>0</v>
      </c>
      <c r="I17" s="266"/>
    </row>
    <row r="18" spans="1:9" ht="15" customHeight="1">
      <c r="A18" s="261">
        <f t="shared" si="0"/>
        <v>11</v>
      </c>
      <c r="B18" s="33">
        <v>15</v>
      </c>
      <c r="C18" s="262">
        <f>VLOOKUP(B18,Startlist!#REF!,2,FALSE)</f>
        <v>0</v>
      </c>
      <c r="D18" s="263">
        <f>CONCATENATE(VLOOKUP(B18,Startlist!#REF!,3,FALSE)," / ",VLOOKUP(B18,Startlist!#REF!,4,FALSE))</f>
        <v>0</v>
      </c>
      <c r="E18" s="264">
        <f>VLOOKUP(B18,Startlist!#REF!,5,FALSE)</f>
        <v>0</v>
      </c>
      <c r="F18" s="263">
        <f>VLOOKUP(B18,Startlist!#REF!,7,FALSE)</f>
        <v>0</v>
      </c>
      <c r="G18" s="263">
        <f>VLOOKUP(B18,Startlist!#REF!,6,FALSE)</f>
        <v>0</v>
      </c>
      <c r="H18" s="265">
        <f>VLOOKUP(B18,Results!#REF!,14,FALSE)</f>
        <v>0</v>
      </c>
      <c r="I18" s="266"/>
    </row>
    <row r="19" spans="1:9" ht="15" customHeight="1">
      <c r="A19" s="261">
        <f t="shared" si="0"/>
        <v>12</v>
      </c>
      <c r="B19" s="33">
        <v>28</v>
      </c>
      <c r="C19" s="262">
        <f>VLOOKUP(B19,Startlist!#REF!,2,FALSE)</f>
        <v>0</v>
      </c>
      <c r="D19" s="263">
        <f>CONCATENATE(VLOOKUP(B19,Startlist!#REF!,3,FALSE)," / ",VLOOKUP(B19,Startlist!#REF!,4,FALSE))</f>
        <v>0</v>
      </c>
      <c r="E19" s="264">
        <f>VLOOKUP(B19,Startlist!#REF!,5,FALSE)</f>
        <v>0</v>
      </c>
      <c r="F19" s="263">
        <f>VLOOKUP(B19,Startlist!#REF!,7,FALSE)</f>
        <v>0</v>
      </c>
      <c r="G19" s="263">
        <f>VLOOKUP(B19,Startlist!#REF!,6,FALSE)</f>
        <v>0</v>
      </c>
      <c r="H19" s="265">
        <f>VLOOKUP(B19,Results!#REF!,14,FALSE)</f>
        <v>0</v>
      </c>
      <c r="I19" s="266"/>
    </row>
    <row r="20" spans="1:9" ht="15" customHeight="1">
      <c r="A20" s="261">
        <f t="shared" si="0"/>
        <v>13</v>
      </c>
      <c r="B20" s="33">
        <v>201</v>
      </c>
      <c r="C20" s="262">
        <f>VLOOKUP(B20,Startlist!#REF!,2,FALSE)</f>
        <v>0</v>
      </c>
      <c r="D20" s="263">
        <f>CONCATENATE(VLOOKUP(B20,Startlist!#REF!,3,FALSE)," / ",VLOOKUP(B20,Startlist!#REF!,4,FALSE))</f>
        <v>0</v>
      </c>
      <c r="E20" s="264">
        <f>VLOOKUP(B20,Startlist!#REF!,5,FALSE)</f>
        <v>0</v>
      </c>
      <c r="F20" s="263">
        <f>VLOOKUP(B20,Startlist!#REF!,7,FALSE)</f>
        <v>0</v>
      </c>
      <c r="G20" s="263">
        <f>VLOOKUP(B20,Startlist!#REF!,6,FALSE)</f>
        <v>0</v>
      </c>
      <c r="H20" s="265">
        <f>VLOOKUP(B20,Results!#REF!,14,FALSE)</f>
        <v>0</v>
      </c>
      <c r="I20" s="266"/>
    </row>
    <row r="21" spans="1:9" ht="15" customHeight="1">
      <c r="A21" s="261">
        <f t="shared" si="0"/>
        <v>14</v>
      </c>
      <c r="B21" s="33">
        <v>25</v>
      </c>
      <c r="C21" s="262">
        <f>VLOOKUP(B21,Startlist!#REF!,2,FALSE)</f>
        <v>0</v>
      </c>
      <c r="D21" s="263">
        <f>CONCATENATE(VLOOKUP(B21,Startlist!#REF!,3,FALSE)," / ",VLOOKUP(B21,Startlist!#REF!,4,FALSE))</f>
        <v>0</v>
      </c>
      <c r="E21" s="264">
        <f>VLOOKUP(B21,Startlist!#REF!,5,FALSE)</f>
        <v>0</v>
      </c>
      <c r="F21" s="263">
        <f>VLOOKUP(B21,Startlist!#REF!,7,FALSE)</f>
        <v>0</v>
      </c>
      <c r="G21" s="263">
        <f>VLOOKUP(B21,Startlist!#REF!,6,FALSE)</f>
        <v>0</v>
      </c>
      <c r="H21" s="265">
        <f>VLOOKUP(B21,Results!#REF!,14,FALSE)</f>
        <v>0</v>
      </c>
      <c r="I21" s="266"/>
    </row>
    <row r="22" spans="1:9" ht="15" customHeight="1">
      <c r="A22" s="261">
        <f t="shared" si="0"/>
        <v>15</v>
      </c>
      <c r="B22" s="33">
        <v>205</v>
      </c>
      <c r="C22" s="262">
        <f>VLOOKUP(B22,Startlist!#REF!,2,FALSE)</f>
        <v>0</v>
      </c>
      <c r="D22" s="263">
        <f>CONCATENATE(VLOOKUP(B22,Startlist!#REF!,3,FALSE)," / ",VLOOKUP(B22,Startlist!#REF!,4,FALSE))</f>
        <v>0</v>
      </c>
      <c r="E22" s="264">
        <f>VLOOKUP(B22,Startlist!#REF!,5,FALSE)</f>
        <v>0</v>
      </c>
      <c r="F22" s="263">
        <f>VLOOKUP(B22,Startlist!#REF!,7,FALSE)</f>
        <v>0</v>
      </c>
      <c r="G22" s="263">
        <f>VLOOKUP(B22,Startlist!#REF!,6,FALSE)</f>
        <v>0</v>
      </c>
      <c r="H22" s="265">
        <f>VLOOKUP(B22,Results!#REF!,14,FALSE)</f>
        <v>0</v>
      </c>
      <c r="I22" s="266"/>
    </row>
    <row r="23" spans="1:9" ht="15" customHeight="1">
      <c r="A23" s="261">
        <f t="shared" si="0"/>
        <v>16</v>
      </c>
      <c r="B23" s="33">
        <v>30</v>
      </c>
      <c r="C23" s="262">
        <f>VLOOKUP(B23,Startlist!#REF!,2,FALSE)</f>
        <v>0</v>
      </c>
      <c r="D23" s="263">
        <f>CONCATENATE(VLOOKUP(B23,Startlist!#REF!,3,FALSE)," / ",VLOOKUP(B23,Startlist!#REF!,4,FALSE))</f>
        <v>0</v>
      </c>
      <c r="E23" s="264">
        <f>VLOOKUP(B23,Startlist!#REF!,5,FALSE)</f>
        <v>0</v>
      </c>
      <c r="F23" s="263">
        <f>VLOOKUP(B23,Startlist!#REF!,7,FALSE)</f>
        <v>0</v>
      </c>
      <c r="G23" s="263">
        <f>VLOOKUP(B23,Startlist!#REF!,6,FALSE)</f>
        <v>0</v>
      </c>
      <c r="H23" s="265">
        <f>VLOOKUP(B23,Results!#REF!,14,FALSE)</f>
        <v>0</v>
      </c>
      <c r="I23" s="266"/>
    </row>
    <row r="24" spans="1:9" ht="15" customHeight="1">
      <c r="A24" s="261">
        <f t="shared" si="0"/>
        <v>17</v>
      </c>
      <c r="B24" s="33">
        <v>36</v>
      </c>
      <c r="C24" s="262">
        <f>VLOOKUP(B24,Startlist!#REF!,2,FALSE)</f>
        <v>0</v>
      </c>
      <c r="D24" s="263">
        <f>CONCATENATE(VLOOKUP(B24,Startlist!#REF!,3,FALSE)," / ",VLOOKUP(B24,Startlist!#REF!,4,FALSE))</f>
        <v>0</v>
      </c>
      <c r="E24" s="264">
        <f>VLOOKUP(B24,Startlist!#REF!,5,FALSE)</f>
        <v>0</v>
      </c>
      <c r="F24" s="263">
        <f>VLOOKUP(B24,Startlist!#REF!,7,FALSE)</f>
        <v>0</v>
      </c>
      <c r="G24" s="263">
        <f>VLOOKUP(B24,Startlist!#REF!,6,FALSE)</f>
        <v>0</v>
      </c>
      <c r="H24" s="265">
        <f>VLOOKUP(B24,Results!#REF!,14,FALSE)</f>
        <v>0</v>
      </c>
      <c r="I24" s="266"/>
    </row>
    <row r="25" spans="1:9" ht="15" customHeight="1">
      <c r="A25" s="261">
        <f t="shared" si="0"/>
        <v>18</v>
      </c>
      <c r="B25" s="33">
        <v>33</v>
      </c>
      <c r="C25" s="262">
        <f>VLOOKUP(B25,Startlist!#REF!,2,FALSE)</f>
        <v>0</v>
      </c>
      <c r="D25" s="263">
        <f>CONCATENATE(VLOOKUP(B25,Startlist!#REF!,3,FALSE)," / ",VLOOKUP(B25,Startlist!#REF!,4,FALSE))</f>
        <v>0</v>
      </c>
      <c r="E25" s="264">
        <f>VLOOKUP(B25,Startlist!#REF!,5,FALSE)</f>
        <v>0</v>
      </c>
      <c r="F25" s="263">
        <f>VLOOKUP(B25,Startlist!#REF!,7,FALSE)</f>
        <v>0</v>
      </c>
      <c r="G25" s="263">
        <f>VLOOKUP(B25,Startlist!#REF!,6,FALSE)</f>
        <v>0</v>
      </c>
      <c r="H25" s="265">
        <f>VLOOKUP(B25,Results!#REF!,14,FALSE)</f>
        <v>0</v>
      </c>
      <c r="I25" s="266"/>
    </row>
    <row r="26" spans="1:9" ht="15" customHeight="1">
      <c r="A26" s="261">
        <f t="shared" si="0"/>
        <v>19</v>
      </c>
      <c r="B26" s="33">
        <v>39</v>
      </c>
      <c r="C26" s="262">
        <f>VLOOKUP(B26,Startlist!#REF!,2,FALSE)</f>
        <v>0</v>
      </c>
      <c r="D26" s="263">
        <f>CONCATENATE(VLOOKUP(B26,Startlist!#REF!,3,FALSE)," / ",VLOOKUP(B26,Startlist!#REF!,4,FALSE))</f>
        <v>0</v>
      </c>
      <c r="E26" s="264">
        <f>VLOOKUP(B26,Startlist!#REF!,5,FALSE)</f>
        <v>0</v>
      </c>
      <c r="F26" s="263">
        <f>VLOOKUP(B26,Startlist!#REF!,7,FALSE)</f>
        <v>0</v>
      </c>
      <c r="G26" s="263">
        <f>VLOOKUP(B26,Startlist!#REF!,6,FALSE)</f>
        <v>0</v>
      </c>
      <c r="H26" s="265">
        <f>VLOOKUP(B26,Results!#REF!,14,FALSE)</f>
        <v>0</v>
      </c>
      <c r="I26" s="266"/>
    </row>
    <row r="27" spans="1:9" ht="15" customHeight="1">
      <c r="A27" s="261">
        <f t="shared" si="0"/>
        <v>20</v>
      </c>
      <c r="B27" s="33">
        <v>202</v>
      </c>
      <c r="C27" s="262">
        <f>VLOOKUP(B27,Startlist!#REF!,2,FALSE)</f>
        <v>0</v>
      </c>
      <c r="D27" s="263">
        <f>CONCATENATE(VLOOKUP(B27,Startlist!#REF!,3,FALSE)," / ",VLOOKUP(B27,Startlist!#REF!,4,FALSE))</f>
        <v>0</v>
      </c>
      <c r="E27" s="264">
        <f>VLOOKUP(B27,Startlist!#REF!,5,FALSE)</f>
        <v>0</v>
      </c>
      <c r="F27" s="263">
        <f>VLOOKUP(B27,Startlist!#REF!,7,FALSE)</f>
        <v>0</v>
      </c>
      <c r="G27" s="263">
        <f>VLOOKUP(B27,Startlist!#REF!,6,FALSE)</f>
        <v>0</v>
      </c>
      <c r="H27" s="265">
        <f>VLOOKUP(B27,Results!#REF!,14,FALSE)</f>
        <v>0</v>
      </c>
      <c r="I27" s="266"/>
    </row>
    <row r="28" spans="1:9" ht="15" customHeight="1">
      <c r="A28" s="261">
        <f t="shared" si="0"/>
        <v>21</v>
      </c>
      <c r="B28" s="33">
        <v>46</v>
      </c>
      <c r="C28" s="262">
        <f>VLOOKUP(B28,Startlist!#REF!,2,FALSE)</f>
        <v>0</v>
      </c>
      <c r="D28" s="263">
        <f>CONCATENATE(VLOOKUP(B28,Startlist!#REF!,3,FALSE)," / ",VLOOKUP(B28,Startlist!#REF!,4,FALSE))</f>
        <v>0</v>
      </c>
      <c r="E28" s="264">
        <f>VLOOKUP(B28,Startlist!#REF!,5,FALSE)</f>
        <v>0</v>
      </c>
      <c r="F28" s="263">
        <f>VLOOKUP(B28,Startlist!#REF!,7,FALSE)</f>
        <v>0</v>
      </c>
      <c r="G28" s="263">
        <f>VLOOKUP(B28,Startlist!#REF!,6,FALSE)</f>
        <v>0</v>
      </c>
      <c r="H28" s="265">
        <f>VLOOKUP(B28,Results!#REF!,14,FALSE)</f>
        <v>0</v>
      </c>
      <c r="I28" s="266"/>
    </row>
    <row r="29" spans="1:9" ht="15" customHeight="1">
      <c r="A29" s="261">
        <f t="shared" si="0"/>
        <v>22</v>
      </c>
      <c r="B29" s="33">
        <v>203</v>
      </c>
      <c r="C29" s="262">
        <f>VLOOKUP(B29,Startlist!#REF!,2,FALSE)</f>
        <v>0</v>
      </c>
      <c r="D29" s="263">
        <f>CONCATENATE(VLOOKUP(B29,Startlist!#REF!,3,FALSE)," / ",VLOOKUP(B29,Startlist!#REF!,4,FALSE))</f>
        <v>0</v>
      </c>
      <c r="E29" s="264">
        <f>VLOOKUP(B29,Startlist!#REF!,5,FALSE)</f>
        <v>0</v>
      </c>
      <c r="F29" s="263">
        <f>VLOOKUP(B29,Startlist!#REF!,7,FALSE)</f>
        <v>0</v>
      </c>
      <c r="G29" s="263">
        <f>VLOOKUP(B29,Startlist!#REF!,6,FALSE)</f>
        <v>0</v>
      </c>
      <c r="H29" s="265">
        <f>VLOOKUP(B29,Results!#REF!,14,FALSE)</f>
        <v>0</v>
      </c>
      <c r="I29" s="266"/>
    </row>
    <row r="30" spans="1:9" ht="15" customHeight="1">
      <c r="A30" s="261">
        <f t="shared" si="0"/>
        <v>23</v>
      </c>
      <c r="B30" s="33">
        <v>40</v>
      </c>
      <c r="C30" s="262">
        <f>VLOOKUP(B30,Startlist!#REF!,2,FALSE)</f>
        <v>0</v>
      </c>
      <c r="D30" s="263">
        <f>CONCATENATE(VLOOKUP(B30,Startlist!#REF!,3,FALSE)," / ",VLOOKUP(B30,Startlist!#REF!,4,FALSE))</f>
        <v>0</v>
      </c>
      <c r="E30" s="264">
        <f>VLOOKUP(B30,Startlist!#REF!,5,FALSE)</f>
        <v>0</v>
      </c>
      <c r="F30" s="263">
        <f>VLOOKUP(B30,Startlist!#REF!,7,FALSE)</f>
        <v>0</v>
      </c>
      <c r="G30" s="263">
        <f>VLOOKUP(B30,Startlist!#REF!,6,FALSE)</f>
        <v>0</v>
      </c>
      <c r="H30" s="265">
        <f>VLOOKUP(B30,Results!#REF!,14,FALSE)</f>
        <v>0</v>
      </c>
      <c r="I30" s="266"/>
    </row>
    <row r="31" spans="1:9" ht="15" customHeight="1">
      <c r="A31" s="261">
        <f t="shared" si="0"/>
        <v>24</v>
      </c>
      <c r="B31" s="33">
        <v>200</v>
      </c>
      <c r="C31" s="262">
        <f>VLOOKUP(B31,Startlist!#REF!,2,FALSE)</f>
        <v>0</v>
      </c>
      <c r="D31" s="263">
        <f>CONCATENATE(VLOOKUP(B31,Startlist!#REF!,3,FALSE)," / ",VLOOKUP(B31,Startlist!#REF!,4,FALSE))</f>
        <v>0</v>
      </c>
      <c r="E31" s="264">
        <f>VLOOKUP(B31,Startlist!#REF!,5,FALSE)</f>
        <v>0</v>
      </c>
      <c r="F31" s="263">
        <f>VLOOKUP(B31,Startlist!#REF!,7,FALSE)</f>
        <v>0</v>
      </c>
      <c r="G31" s="263">
        <f>VLOOKUP(B31,Startlist!#REF!,6,FALSE)</f>
        <v>0</v>
      </c>
      <c r="H31" s="265">
        <f>VLOOKUP(B31,Results!#REF!,14,FALSE)</f>
        <v>0</v>
      </c>
      <c r="I31" s="266"/>
    </row>
    <row r="32" spans="1:9" ht="15" customHeight="1">
      <c r="A32" s="261">
        <f t="shared" si="0"/>
        <v>25</v>
      </c>
      <c r="B32" s="33">
        <v>14</v>
      </c>
      <c r="C32" s="262">
        <f>VLOOKUP(B32,Startlist!#REF!,2,FALSE)</f>
        <v>0</v>
      </c>
      <c r="D32" s="263">
        <f>CONCATENATE(VLOOKUP(B32,Startlist!#REF!,3,FALSE)," / ",VLOOKUP(B32,Startlist!#REF!,4,FALSE))</f>
        <v>0</v>
      </c>
      <c r="E32" s="264">
        <f>VLOOKUP(B32,Startlist!#REF!,5,FALSE)</f>
        <v>0</v>
      </c>
      <c r="F32" s="263">
        <f>VLOOKUP(B32,Startlist!#REF!,7,FALSE)</f>
        <v>0</v>
      </c>
      <c r="G32" s="263">
        <f>VLOOKUP(B32,Startlist!#REF!,6,FALSE)</f>
        <v>0</v>
      </c>
      <c r="H32" s="265">
        <f>VLOOKUP(B32,Results!#REF!,14,FALSE)</f>
        <v>0</v>
      </c>
      <c r="I32" s="266"/>
    </row>
    <row r="33" spans="1:9" ht="15" customHeight="1">
      <c r="A33" s="261">
        <f t="shared" si="0"/>
        <v>26</v>
      </c>
      <c r="B33" s="33">
        <v>38</v>
      </c>
      <c r="C33" s="262">
        <f>VLOOKUP(B33,Startlist!#REF!,2,FALSE)</f>
        <v>0</v>
      </c>
      <c r="D33" s="263">
        <f>CONCATENATE(VLOOKUP(B33,Startlist!#REF!,3,FALSE)," / ",VLOOKUP(B33,Startlist!#REF!,4,FALSE))</f>
        <v>0</v>
      </c>
      <c r="E33" s="264">
        <f>VLOOKUP(B33,Startlist!#REF!,5,FALSE)</f>
        <v>0</v>
      </c>
      <c r="F33" s="263">
        <f>VLOOKUP(B33,Startlist!#REF!,7,FALSE)</f>
        <v>0</v>
      </c>
      <c r="G33" s="263">
        <f>VLOOKUP(B33,Startlist!#REF!,6,FALSE)</f>
        <v>0</v>
      </c>
      <c r="H33" s="265">
        <f>VLOOKUP(B33,Results!#REF!,14,FALSE)</f>
        <v>0</v>
      </c>
      <c r="I33" s="266"/>
    </row>
    <row r="34" spans="1:9" ht="15" customHeight="1">
      <c r="A34" s="261">
        <f t="shared" si="0"/>
        <v>27</v>
      </c>
      <c r="B34" s="33">
        <v>26</v>
      </c>
      <c r="C34" s="262">
        <f>VLOOKUP(B34,Startlist!#REF!,2,FALSE)</f>
        <v>0</v>
      </c>
      <c r="D34" s="263">
        <f>CONCATENATE(VLOOKUP(B34,Startlist!#REF!,3,FALSE)," / ",VLOOKUP(B34,Startlist!#REF!,4,FALSE))</f>
        <v>0</v>
      </c>
      <c r="E34" s="264">
        <f>VLOOKUP(B34,Startlist!#REF!,5,FALSE)</f>
        <v>0</v>
      </c>
      <c r="F34" s="263">
        <f>VLOOKUP(B34,Startlist!#REF!,7,FALSE)</f>
        <v>0</v>
      </c>
      <c r="G34" s="263">
        <f>VLOOKUP(B34,Startlist!#REF!,6,FALSE)</f>
        <v>0</v>
      </c>
      <c r="H34" s="265">
        <f>VLOOKUP(B34,Results!#REF!,14,FALSE)</f>
        <v>0</v>
      </c>
      <c r="I34" s="266"/>
    </row>
    <row r="35" spans="1:9" ht="15" customHeight="1">
      <c r="A35" s="261">
        <f t="shared" si="0"/>
        <v>28</v>
      </c>
      <c r="B35" s="33">
        <v>60</v>
      </c>
      <c r="C35" s="262">
        <f>VLOOKUP(B35,Startlist!#REF!,2,FALSE)</f>
        <v>0</v>
      </c>
      <c r="D35" s="263">
        <f>CONCATENATE(VLOOKUP(B35,Startlist!#REF!,3,FALSE)," / ",VLOOKUP(B35,Startlist!#REF!,4,FALSE))</f>
        <v>0</v>
      </c>
      <c r="E35" s="264">
        <f>VLOOKUP(B35,Startlist!#REF!,5,FALSE)</f>
        <v>0</v>
      </c>
      <c r="F35" s="263">
        <f>VLOOKUP(B35,Startlist!#REF!,7,FALSE)</f>
        <v>0</v>
      </c>
      <c r="G35" s="263">
        <f>VLOOKUP(B35,Startlist!#REF!,6,FALSE)</f>
        <v>0</v>
      </c>
      <c r="H35" s="265">
        <f>VLOOKUP(B35,Results!#REF!,14,FALSE)</f>
        <v>0</v>
      </c>
      <c r="I35" s="266"/>
    </row>
    <row r="36" spans="1:9" ht="15" customHeight="1">
      <c r="A36" s="261">
        <f t="shared" si="0"/>
        <v>29</v>
      </c>
      <c r="B36" s="33">
        <v>55</v>
      </c>
      <c r="C36" s="262">
        <f>VLOOKUP(B36,Startlist!#REF!,2,FALSE)</f>
        <v>0</v>
      </c>
      <c r="D36" s="263">
        <f>CONCATENATE(VLOOKUP(B36,Startlist!#REF!,3,FALSE)," / ",VLOOKUP(B36,Startlist!#REF!,4,FALSE))</f>
        <v>0</v>
      </c>
      <c r="E36" s="264">
        <f>VLOOKUP(B36,Startlist!#REF!,5,FALSE)</f>
        <v>0</v>
      </c>
      <c r="F36" s="263">
        <f>VLOOKUP(B36,Startlist!#REF!,7,FALSE)</f>
        <v>0</v>
      </c>
      <c r="G36" s="263">
        <f>VLOOKUP(B36,Startlist!#REF!,6,FALSE)</f>
        <v>0</v>
      </c>
      <c r="H36" s="265">
        <f>VLOOKUP(B36,Results!#REF!,14,FALSE)</f>
        <v>0</v>
      </c>
      <c r="I36" s="266"/>
    </row>
    <row r="37" spans="1:9" ht="15" customHeight="1">
      <c r="A37" s="261">
        <f t="shared" si="0"/>
        <v>30</v>
      </c>
      <c r="B37" s="33">
        <v>62</v>
      </c>
      <c r="C37" s="262">
        <f>VLOOKUP(B37,Startlist!#REF!,2,FALSE)</f>
        <v>0</v>
      </c>
      <c r="D37" s="263">
        <f>CONCATENATE(VLOOKUP(B37,Startlist!#REF!,3,FALSE)," / ",VLOOKUP(B37,Startlist!#REF!,4,FALSE))</f>
        <v>0</v>
      </c>
      <c r="E37" s="264">
        <f>VLOOKUP(B37,Startlist!#REF!,5,FALSE)</f>
        <v>0</v>
      </c>
      <c r="F37" s="263">
        <f>VLOOKUP(B37,Startlist!#REF!,7,FALSE)</f>
        <v>0</v>
      </c>
      <c r="G37" s="263">
        <f>VLOOKUP(B37,Startlist!#REF!,6,FALSE)</f>
        <v>0</v>
      </c>
      <c r="H37" s="265">
        <f>VLOOKUP(B37,Results!#REF!,14,FALSE)</f>
        <v>0</v>
      </c>
      <c r="I37" s="266"/>
    </row>
    <row r="38" spans="1:9" ht="15" customHeight="1">
      <c r="A38" s="261">
        <f t="shared" si="0"/>
        <v>31</v>
      </c>
      <c r="B38" s="33">
        <v>57</v>
      </c>
      <c r="C38" s="262">
        <f>VLOOKUP(B38,Startlist!#REF!,2,FALSE)</f>
        <v>0</v>
      </c>
      <c r="D38" s="263">
        <f>CONCATENATE(VLOOKUP(B38,Startlist!#REF!,3,FALSE)," / ",VLOOKUP(B38,Startlist!#REF!,4,FALSE))</f>
        <v>0</v>
      </c>
      <c r="E38" s="264">
        <f>VLOOKUP(B38,Startlist!#REF!,5,FALSE)</f>
        <v>0</v>
      </c>
      <c r="F38" s="263">
        <f>VLOOKUP(B38,Startlist!#REF!,7,FALSE)</f>
        <v>0</v>
      </c>
      <c r="G38" s="263">
        <f>VLOOKUP(B38,Startlist!#REF!,6,FALSE)</f>
        <v>0</v>
      </c>
      <c r="H38" s="265">
        <f>VLOOKUP(B38,Results!#REF!,14,FALSE)</f>
        <v>0</v>
      </c>
      <c r="I38" s="266"/>
    </row>
    <row r="39" spans="1:9" ht="15" customHeight="1">
      <c r="A39" s="261">
        <f t="shared" si="0"/>
        <v>32</v>
      </c>
      <c r="B39" s="33">
        <v>50</v>
      </c>
      <c r="C39" s="262">
        <f>VLOOKUP(B39,Startlist!#REF!,2,FALSE)</f>
        <v>0</v>
      </c>
      <c r="D39" s="263">
        <f>CONCATENATE(VLOOKUP(B39,Startlist!#REF!,3,FALSE)," / ",VLOOKUP(B39,Startlist!#REF!,4,FALSE))</f>
        <v>0</v>
      </c>
      <c r="E39" s="264">
        <f>VLOOKUP(B39,Startlist!#REF!,5,FALSE)</f>
        <v>0</v>
      </c>
      <c r="F39" s="263">
        <f>VLOOKUP(B39,Startlist!#REF!,7,FALSE)</f>
        <v>0</v>
      </c>
      <c r="G39" s="263">
        <f>VLOOKUP(B39,Startlist!#REF!,6,FALSE)</f>
        <v>0</v>
      </c>
      <c r="H39" s="265">
        <f>VLOOKUP(B39,Results!#REF!,14,FALSE)</f>
        <v>0</v>
      </c>
      <c r="I39" s="266"/>
    </row>
    <row r="40" spans="1:9" ht="15" customHeight="1">
      <c r="A40" s="261">
        <f t="shared" si="0"/>
        <v>33</v>
      </c>
      <c r="B40" s="33">
        <v>56</v>
      </c>
      <c r="C40" s="262">
        <f>VLOOKUP(B40,Startlist!#REF!,2,FALSE)</f>
        <v>0</v>
      </c>
      <c r="D40" s="263">
        <f>CONCATENATE(VLOOKUP(B40,Startlist!#REF!,3,FALSE)," / ",VLOOKUP(B40,Startlist!#REF!,4,FALSE))</f>
        <v>0</v>
      </c>
      <c r="E40" s="264">
        <f>VLOOKUP(B40,Startlist!#REF!,5,FALSE)</f>
        <v>0</v>
      </c>
      <c r="F40" s="263">
        <f>VLOOKUP(B40,Startlist!#REF!,7,FALSE)</f>
        <v>0</v>
      </c>
      <c r="G40" s="263">
        <f>VLOOKUP(B40,Startlist!#REF!,6,FALSE)</f>
        <v>0</v>
      </c>
      <c r="H40" s="265">
        <f>VLOOKUP(B40,Results!#REF!,14,FALSE)</f>
        <v>0</v>
      </c>
      <c r="I40" s="266"/>
    </row>
    <row r="41" spans="1:9" ht="15" customHeight="1">
      <c r="A41" s="261">
        <f t="shared" si="0"/>
        <v>34</v>
      </c>
      <c r="B41" s="33">
        <v>59</v>
      </c>
      <c r="C41" s="262">
        <f>VLOOKUP(B41,Startlist!#REF!,2,FALSE)</f>
        <v>0</v>
      </c>
      <c r="D41" s="263">
        <f>CONCATENATE(VLOOKUP(B41,Startlist!#REF!,3,FALSE)," / ",VLOOKUP(B41,Startlist!#REF!,4,FALSE))</f>
        <v>0</v>
      </c>
      <c r="E41" s="264">
        <f>VLOOKUP(B41,Startlist!#REF!,5,FALSE)</f>
        <v>0</v>
      </c>
      <c r="F41" s="263">
        <f>VLOOKUP(B41,Startlist!#REF!,7,FALSE)</f>
        <v>0</v>
      </c>
      <c r="G41" s="263">
        <f>VLOOKUP(B41,Startlist!#REF!,6,FALSE)</f>
        <v>0</v>
      </c>
      <c r="H41" s="265">
        <f>VLOOKUP(B41,Results!#REF!,14,FALSE)</f>
        <v>0</v>
      </c>
      <c r="I41" s="266"/>
    </row>
    <row r="42" spans="1:9" ht="15" customHeight="1">
      <c r="A42" s="261">
        <f t="shared" si="0"/>
        <v>35</v>
      </c>
      <c r="B42" s="33">
        <v>61</v>
      </c>
      <c r="C42" s="262">
        <f>VLOOKUP(B42,Startlist!#REF!,2,FALSE)</f>
        <v>0</v>
      </c>
      <c r="D42" s="263">
        <f>CONCATENATE(VLOOKUP(B42,Startlist!#REF!,3,FALSE)," / ",VLOOKUP(B42,Startlist!#REF!,4,FALSE))</f>
        <v>0</v>
      </c>
      <c r="E42" s="264">
        <f>VLOOKUP(B42,Startlist!#REF!,5,FALSE)</f>
        <v>0</v>
      </c>
      <c r="F42" s="263">
        <f>VLOOKUP(B42,Startlist!#REF!,7,FALSE)</f>
        <v>0</v>
      </c>
      <c r="G42" s="263">
        <f>VLOOKUP(B42,Startlist!#REF!,6,FALSE)</f>
        <v>0</v>
      </c>
      <c r="H42" s="265">
        <f>VLOOKUP(B42,Results!#REF!,14,FALSE)</f>
        <v>0</v>
      </c>
      <c r="I42" s="266"/>
    </row>
    <row r="43" spans="1:9" ht="15" customHeight="1">
      <c r="A43" s="261">
        <f t="shared" si="0"/>
        <v>36</v>
      </c>
      <c r="B43" s="33">
        <v>63</v>
      </c>
      <c r="C43" s="262">
        <f>VLOOKUP(B43,Startlist!#REF!,2,FALSE)</f>
        <v>0</v>
      </c>
      <c r="D43" s="263">
        <f>CONCATENATE(VLOOKUP(B43,Startlist!#REF!,3,FALSE)," / ",VLOOKUP(B43,Startlist!#REF!,4,FALSE))</f>
        <v>0</v>
      </c>
      <c r="E43" s="264">
        <f>VLOOKUP(B43,Startlist!#REF!,5,FALSE)</f>
        <v>0</v>
      </c>
      <c r="F43" s="263">
        <f>VLOOKUP(B43,Startlist!#REF!,7,FALSE)</f>
        <v>0</v>
      </c>
      <c r="G43" s="263">
        <f>VLOOKUP(B43,Startlist!#REF!,6,FALSE)</f>
        <v>0</v>
      </c>
      <c r="H43" s="265">
        <f>VLOOKUP(B43,Results!#REF!,14,FALSE)</f>
        <v>0</v>
      </c>
      <c r="I43" s="266"/>
    </row>
    <row r="44" spans="1:9" ht="15" customHeight="1">
      <c r="A44" s="261">
        <f t="shared" si="0"/>
        <v>37</v>
      </c>
      <c r="B44" s="33">
        <v>67</v>
      </c>
      <c r="C44" s="262">
        <f>VLOOKUP(B44,Startlist!#REF!,2,FALSE)</f>
        <v>0</v>
      </c>
      <c r="D44" s="263">
        <f>CONCATENATE(VLOOKUP(B44,Startlist!#REF!,3,FALSE)," / ",VLOOKUP(B44,Startlist!#REF!,4,FALSE))</f>
        <v>0</v>
      </c>
      <c r="E44" s="264">
        <f>VLOOKUP(B44,Startlist!#REF!,5,FALSE)</f>
        <v>0</v>
      </c>
      <c r="F44" s="263">
        <f>VLOOKUP(B44,Startlist!#REF!,7,FALSE)</f>
        <v>0</v>
      </c>
      <c r="G44" s="263">
        <f>VLOOKUP(B44,Startlist!#REF!,6,FALSE)</f>
        <v>0</v>
      </c>
      <c r="H44" s="265">
        <f>VLOOKUP(B44,Results!#REF!,14,FALSE)</f>
        <v>0</v>
      </c>
      <c r="I44" s="266"/>
    </row>
    <row r="45" spans="1:9" ht="15" customHeight="1">
      <c r="A45" s="261">
        <f t="shared" si="0"/>
        <v>38</v>
      </c>
      <c r="B45" s="33">
        <v>69</v>
      </c>
      <c r="C45" s="262">
        <f>VLOOKUP(B45,Startlist!#REF!,2,FALSE)</f>
        <v>0</v>
      </c>
      <c r="D45" s="263">
        <f>CONCATENATE(VLOOKUP(B45,Startlist!#REF!,3,FALSE)," / ",VLOOKUP(B45,Startlist!#REF!,4,FALSE))</f>
        <v>0</v>
      </c>
      <c r="E45" s="264">
        <f>VLOOKUP(B45,Startlist!#REF!,5,FALSE)</f>
        <v>0</v>
      </c>
      <c r="F45" s="263">
        <f>VLOOKUP(B45,Startlist!#REF!,7,FALSE)</f>
        <v>0</v>
      </c>
      <c r="G45" s="263">
        <f>VLOOKUP(B45,Startlist!#REF!,6,FALSE)</f>
        <v>0</v>
      </c>
      <c r="H45" s="265">
        <f>VLOOKUP(B45,Results!#REF!,14,FALSE)</f>
        <v>0</v>
      </c>
      <c r="I45" s="266"/>
    </row>
    <row r="46" spans="1:9" ht="15" customHeight="1">
      <c r="A46" s="261">
        <f t="shared" si="0"/>
        <v>39</v>
      </c>
      <c r="B46" s="33">
        <v>73</v>
      </c>
      <c r="C46" s="262">
        <f>VLOOKUP(B46,Startlist!#REF!,2,FALSE)</f>
        <v>0</v>
      </c>
      <c r="D46" s="263">
        <f>CONCATENATE(VLOOKUP(B46,Startlist!#REF!,3,FALSE)," / ",VLOOKUP(B46,Startlist!#REF!,4,FALSE))</f>
        <v>0</v>
      </c>
      <c r="E46" s="264">
        <f>VLOOKUP(B46,Startlist!#REF!,5,FALSE)</f>
        <v>0</v>
      </c>
      <c r="F46" s="263">
        <f>VLOOKUP(B46,Startlist!#REF!,7,FALSE)</f>
        <v>0</v>
      </c>
      <c r="G46" s="263">
        <f>VLOOKUP(B46,Startlist!#REF!,6,FALSE)</f>
        <v>0</v>
      </c>
      <c r="H46" s="265">
        <f>VLOOKUP(B46,Results!#REF!,14,FALSE)</f>
        <v>0</v>
      </c>
      <c r="I46" s="266"/>
    </row>
    <row r="47" spans="1:9" ht="15" customHeight="1">
      <c r="A47" s="261">
        <f t="shared" si="0"/>
        <v>40</v>
      </c>
      <c r="B47" s="33">
        <v>76</v>
      </c>
      <c r="C47" s="262">
        <f>VLOOKUP(B47,Startlist!#REF!,2,FALSE)</f>
        <v>0</v>
      </c>
      <c r="D47" s="263">
        <f>CONCATENATE(VLOOKUP(B47,Startlist!#REF!,3,FALSE)," / ",VLOOKUP(B47,Startlist!#REF!,4,FALSE))</f>
        <v>0</v>
      </c>
      <c r="E47" s="264">
        <f>VLOOKUP(B47,Startlist!#REF!,5,FALSE)</f>
        <v>0</v>
      </c>
      <c r="F47" s="263">
        <f>VLOOKUP(B47,Startlist!#REF!,7,FALSE)</f>
        <v>0</v>
      </c>
      <c r="G47" s="263">
        <f>VLOOKUP(B47,Startlist!#REF!,6,FALSE)</f>
        <v>0</v>
      </c>
      <c r="H47" s="265">
        <f>VLOOKUP(B47,Results!#REF!,14,FALSE)</f>
        <v>0</v>
      </c>
      <c r="I47" s="266"/>
    </row>
    <row r="48" spans="1:9" ht="15" customHeight="1">
      <c r="A48" s="261">
        <f t="shared" si="0"/>
        <v>41</v>
      </c>
      <c r="B48" s="33">
        <v>77</v>
      </c>
      <c r="C48" s="262">
        <f>VLOOKUP(B48,Startlist!#REF!,2,FALSE)</f>
        <v>0</v>
      </c>
      <c r="D48" s="263">
        <f>CONCATENATE(VLOOKUP(B48,Startlist!#REF!,3,FALSE)," / ",VLOOKUP(B48,Startlist!#REF!,4,FALSE))</f>
        <v>0</v>
      </c>
      <c r="E48" s="264">
        <f>VLOOKUP(B48,Startlist!#REF!,5,FALSE)</f>
        <v>0</v>
      </c>
      <c r="F48" s="263">
        <f>VLOOKUP(B48,Startlist!#REF!,7,FALSE)</f>
        <v>0</v>
      </c>
      <c r="G48" s="263">
        <f>VLOOKUP(B48,Startlist!#REF!,6,FALSE)</f>
        <v>0</v>
      </c>
      <c r="H48" s="265">
        <f>VLOOKUP(B48,Results!#REF!,14,FALSE)</f>
        <v>0</v>
      </c>
      <c r="I48" s="266"/>
    </row>
    <row r="49" spans="1:9" ht="15" customHeight="1">
      <c r="A49" s="261">
        <f t="shared" si="0"/>
        <v>42</v>
      </c>
      <c r="B49" s="33">
        <v>78</v>
      </c>
      <c r="C49" s="262">
        <f>VLOOKUP(B49,Startlist!#REF!,2,FALSE)</f>
        <v>0</v>
      </c>
      <c r="D49" s="263">
        <f>CONCATENATE(VLOOKUP(B49,Startlist!#REF!,3,FALSE)," / ",VLOOKUP(B49,Startlist!#REF!,4,FALSE))</f>
        <v>0</v>
      </c>
      <c r="E49" s="264">
        <f>VLOOKUP(B49,Startlist!#REF!,5,FALSE)</f>
        <v>0</v>
      </c>
      <c r="F49" s="263">
        <f>VLOOKUP(B49,Startlist!#REF!,7,FALSE)</f>
        <v>0</v>
      </c>
      <c r="G49" s="263">
        <f>VLOOKUP(B49,Startlist!#REF!,6,FALSE)</f>
        <v>0</v>
      </c>
      <c r="H49" s="265">
        <f>VLOOKUP(B49,Results!#REF!,14,FALSE)</f>
        <v>0</v>
      </c>
      <c r="I49" s="266"/>
    </row>
    <row r="50" spans="1:9" ht="15" customHeight="1">
      <c r="A50" s="261">
        <f t="shared" si="0"/>
        <v>43</v>
      </c>
      <c r="B50" s="33">
        <v>72</v>
      </c>
      <c r="C50" s="262">
        <f>VLOOKUP(B50,Startlist!#REF!,2,FALSE)</f>
        <v>0</v>
      </c>
      <c r="D50" s="263">
        <f>CONCATENATE(VLOOKUP(B50,Startlist!#REF!,3,FALSE)," / ",VLOOKUP(B50,Startlist!#REF!,4,FALSE))</f>
        <v>0</v>
      </c>
      <c r="E50" s="264">
        <f>VLOOKUP(B50,Startlist!#REF!,5,FALSE)</f>
        <v>0</v>
      </c>
      <c r="F50" s="263">
        <f>VLOOKUP(B50,Startlist!#REF!,7,FALSE)</f>
        <v>0</v>
      </c>
      <c r="G50" s="263">
        <f>VLOOKUP(B50,Startlist!#REF!,6,FALSE)</f>
        <v>0</v>
      </c>
      <c r="H50" s="265">
        <f>VLOOKUP(B50,Results!#REF!,14,FALSE)</f>
        <v>0</v>
      </c>
      <c r="I50" s="266"/>
    </row>
    <row r="51" spans="1:9" ht="15" customHeight="1">
      <c r="A51" s="261">
        <f t="shared" si="0"/>
        <v>44</v>
      </c>
      <c r="B51" s="33">
        <v>79</v>
      </c>
      <c r="C51" s="262">
        <f>VLOOKUP(B51,Startlist!#REF!,2,FALSE)</f>
        <v>0</v>
      </c>
      <c r="D51" s="263">
        <f>CONCATENATE(VLOOKUP(B51,Startlist!#REF!,3,FALSE)," / ",VLOOKUP(B51,Startlist!#REF!,4,FALSE))</f>
        <v>0</v>
      </c>
      <c r="E51" s="264">
        <f>VLOOKUP(B51,Startlist!#REF!,5,FALSE)</f>
        <v>0</v>
      </c>
      <c r="F51" s="263">
        <f>VLOOKUP(B51,Startlist!#REF!,7,FALSE)</f>
        <v>0</v>
      </c>
      <c r="G51" s="263">
        <f>VLOOKUP(B51,Startlist!#REF!,6,FALSE)</f>
        <v>0</v>
      </c>
      <c r="H51" s="265">
        <f>VLOOKUP(B51,Results!#REF!,14,FALSE)</f>
        <v>0</v>
      </c>
      <c r="I51" s="266"/>
    </row>
    <row r="52" spans="1:9" ht="15" customHeight="1">
      <c r="A52" s="261">
        <f t="shared" si="0"/>
        <v>45</v>
      </c>
      <c r="B52" s="33">
        <v>64</v>
      </c>
      <c r="C52" s="262">
        <f>VLOOKUP(B52,Startlist!#REF!,2,FALSE)</f>
        <v>0</v>
      </c>
      <c r="D52" s="263">
        <f>CONCATENATE(VLOOKUP(B52,Startlist!#REF!,3,FALSE)," / ",VLOOKUP(B52,Startlist!#REF!,4,FALSE))</f>
        <v>0</v>
      </c>
      <c r="E52" s="264">
        <f>VLOOKUP(B52,Startlist!#REF!,5,FALSE)</f>
        <v>0</v>
      </c>
      <c r="F52" s="263">
        <f>VLOOKUP(B52,Startlist!#REF!,7,FALSE)</f>
        <v>0</v>
      </c>
      <c r="G52" s="263">
        <f>VLOOKUP(B52,Startlist!#REF!,6,FALSE)</f>
        <v>0</v>
      </c>
      <c r="H52" s="265">
        <f>VLOOKUP(B52,Results!#REF!,14,FALSE)</f>
        <v>0</v>
      </c>
      <c r="I52" s="266"/>
    </row>
    <row r="53" spans="1:9" ht="15" customHeight="1">
      <c r="A53" s="261"/>
      <c r="B53" s="33">
        <v>1</v>
      </c>
      <c r="C53" s="262">
        <f>VLOOKUP(B53,Startlist!#REF!,2,FALSE)</f>
        <v>0</v>
      </c>
      <c r="D53" s="263">
        <f>CONCATENATE(VLOOKUP(B53,Startlist!#REF!,3,FALSE)," / ",VLOOKUP(B53,Startlist!#REF!,4,FALSE))</f>
        <v>0</v>
      </c>
      <c r="E53" s="264">
        <f>VLOOKUP(B53,Startlist!#REF!,5,FALSE)</f>
        <v>0</v>
      </c>
      <c r="F53" s="263">
        <f>VLOOKUP(B53,Startlist!#REF!,7,FALSE)</f>
        <v>0</v>
      </c>
      <c r="G53" s="263">
        <f>VLOOKUP(B53,Startlist!#REF!,6,FALSE)</f>
        <v>0</v>
      </c>
      <c r="H53" s="267" t="s">
        <v>2139</v>
      </c>
      <c r="I53" s="266"/>
    </row>
    <row r="54" spans="1:9" ht="15" customHeight="1">
      <c r="A54" s="261"/>
      <c r="B54" s="33">
        <v>2</v>
      </c>
      <c r="C54" s="262">
        <f>VLOOKUP(B54,Startlist!#REF!,2,FALSE)</f>
        <v>0</v>
      </c>
      <c r="D54" s="263">
        <f>CONCATENATE(VLOOKUP(B54,Startlist!#REF!,3,FALSE)," / ",VLOOKUP(B54,Startlist!#REF!,4,FALSE))</f>
        <v>0</v>
      </c>
      <c r="E54" s="264">
        <f>VLOOKUP(B54,Startlist!#REF!,5,FALSE)</f>
        <v>0</v>
      </c>
      <c r="F54" s="263">
        <f>VLOOKUP(B54,Startlist!#REF!,7,FALSE)</f>
        <v>0</v>
      </c>
      <c r="G54" s="263">
        <f>VLOOKUP(B54,Startlist!#REF!,6,FALSE)</f>
        <v>0</v>
      </c>
      <c r="H54" s="267" t="s">
        <v>2139</v>
      </c>
      <c r="I54" s="266"/>
    </row>
    <row r="55" spans="1:9" ht="15" customHeight="1">
      <c r="A55" s="261"/>
      <c r="B55" s="33">
        <v>16</v>
      </c>
      <c r="C55" s="262">
        <f>VLOOKUP(B55,Startlist!#REF!,2,FALSE)</f>
        <v>0</v>
      </c>
      <c r="D55" s="263">
        <f>CONCATENATE(VLOOKUP(B55,Startlist!#REF!,3,FALSE)," / ",VLOOKUP(B55,Startlist!#REF!,4,FALSE))</f>
        <v>0</v>
      </c>
      <c r="E55" s="264">
        <f>VLOOKUP(B55,Startlist!#REF!,5,FALSE)</f>
        <v>0</v>
      </c>
      <c r="F55" s="263">
        <f>VLOOKUP(B55,Startlist!#REF!,7,FALSE)</f>
        <v>0</v>
      </c>
      <c r="G55" s="263">
        <f>VLOOKUP(B55,Startlist!#REF!,6,FALSE)</f>
        <v>0</v>
      </c>
      <c r="H55" s="267" t="s">
        <v>2139</v>
      </c>
      <c r="I55" s="266"/>
    </row>
    <row r="56" spans="1:9" ht="15" customHeight="1">
      <c r="A56" s="261"/>
      <c r="B56" s="33">
        <v>19</v>
      </c>
      <c r="C56" s="262">
        <f>VLOOKUP(B56,Startlist!#REF!,2,FALSE)</f>
        <v>0</v>
      </c>
      <c r="D56" s="263">
        <f>CONCATENATE(VLOOKUP(B56,Startlist!#REF!,3,FALSE)," / ",VLOOKUP(B56,Startlist!#REF!,4,FALSE))</f>
        <v>0</v>
      </c>
      <c r="E56" s="264">
        <f>VLOOKUP(B56,Startlist!#REF!,5,FALSE)</f>
        <v>0</v>
      </c>
      <c r="F56" s="263">
        <f>VLOOKUP(B56,Startlist!#REF!,7,FALSE)</f>
        <v>0</v>
      </c>
      <c r="G56" s="263">
        <f>VLOOKUP(B56,Startlist!#REF!,6,FALSE)</f>
        <v>0</v>
      </c>
      <c r="H56" s="267" t="s">
        <v>2139</v>
      </c>
      <c r="I56" s="266"/>
    </row>
    <row r="57" spans="1:9" ht="15" customHeight="1">
      <c r="A57" s="261"/>
      <c r="B57" s="33">
        <v>21</v>
      </c>
      <c r="C57" s="262">
        <f>VLOOKUP(B57,Startlist!#REF!,2,FALSE)</f>
        <v>0</v>
      </c>
      <c r="D57" s="263">
        <f>CONCATENATE(VLOOKUP(B57,Startlist!#REF!,3,FALSE)," / ",VLOOKUP(B57,Startlist!#REF!,4,FALSE))</f>
        <v>0</v>
      </c>
      <c r="E57" s="264">
        <f>VLOOKUP(B57,Startlist!#REF!,5,FALSE)</f>
        <v>0</v>
      </c>
      <c r="F57" s="263">
        <f>VLOOKUP(B57,Startlist!#REF!,7,FALSE)</f>
        <v>0</v>
      </c>
      <c r="G57" s="263">
        <f>VLOOKUP(B57,Startlist!#REF!,6,FALSE)</f>
        <v>0</v>
      </c>
      <c r="H57" s="267" t="s">
        <v>2139</v>
      </c>
      <c r="I57" s="266"/>
    </row>
    <row r="58" spans="1:9" ht="15" customHeight="1">
      <c r="A58" s="261"/>
      <c r="B58" s="33">
        <v>32</v>
      </c>
      <c r="C58" s="262">
        <f>VLOOKUP(B58,Startlist!#REF!,2,FALSE)</f>
        <v>0</v>
      </c>
      <c r="D58" s="263">
        <f>CONCATENATE(VLOOKUP(B58,Startlist!#REF!,3,FALSE)," / ",VLOOKUP(B58,Startlist!#REF!,4,FALSE))</f>
        <v>0</v>
      </c>
      <c r="E58" s="264">
        <f>VLOOKUP(B58,Startlist!#REF!,5,FALSE)</f>
        <v>0</v>
      </c>
      <c r="F58" s="263">
        <f>VLOOKUP(B58,Startlist!#REF!,7,FALSE)</f>
        <v>0</v>
      </c>
      <c r="G58" s="263">
        <f>VLOOKUP(B58,Startlist!#REF!,6,FALSE)</f>
        <v>0</v>
      </c>
      <c r="H58" s="267" t="s">
        <v>2139</v>
      </c>
      <c r="I58" s="266"/>
    </row>
    <row r="59" spans="1:9" ht="15" customHeight="1">
      <c r="A59" s="261"/>
      <c r="B59" s="33">
        <v>34</v>
      </c>
      <c r="C59" s="262">
        <f>VLOOKUP(B59,Startlist!#REF!,2,FALSE)</f>
        <v>0</v>
      </c>
      <c r="D59" s="263">
        <f>CONCATENATE(VLOOKUP(B59,Startlist!#REF!,3,FALSE)," / ",VLOOKUP(B59,Startlist!#REF!,4,FALSE))</f>
        <v>0</v>
      </c>
      <c r="E59" s="264">
        <f>VLOOKUP(B59,Startlist!#REF!,5,FALSE)</f>
        <v>0</v>
      </c>
      <c r="F59" s="263">
        <f>VLOOKUP(B59,Startlist!#REF!,7,FALSE)</f>
        <v>0</v>
      </c>
      <c r="G59" s="263">
        <f>VLOOKUP(B59,Startlist!#REF!,6,FALSE)</f>
        <v>0</v>
      </c>
      <c r="H59" s="267" t="s">
        <v>2139</v>
      </c>
      <c r="I59" s="266"/>
    </row>
    <row r="60" spans="1:9" ht="15" customHeight="1">
      <c r="A60" s="261"/>
      <c r="B60" s="33">
        <v>37</v>
      </c>
      <c r="C60" s="262">
        <f>VLOOKUP(B60,Startlist!#REF!,2,FALSE)</f>
        <v>0</v>
      </c>
      <c r="D60" s="263">
        <f>CONCATENATE(VLOOKUP(B60,Startlist!#REF!,3,FALSE)," / ",VLOOKUP(B60,Startlist!#REF!,4,FALSE))</f>
        <v>0</v>
      </c>
      <c r="E60" s="264">
        <f>VLOOKUP(B60,Startlist!#REF!,5,FALSE)</f>
        <v>0</v>
      </c>
      <c r="F60" s="263">
        <f>VLOOKUP(B60,Startlist!#REF!,7,FALSE)</f>
        <v>0</v>
      </c>
      <c r="G60" s="263">
        <f>VLOOKUP(B60,Startlist!#REF!,6,FALSE)</f>
        <v>0</v>
      </c>
      <c r="H60" s="267" t="s">
        <v>2139</v>
      </c>
      <c r="I60" s="266"/>
    </row>
    <row r="61" spans="1:9" ht="15" customHeight="1">
      <c r="A61" s="261"/>
      <c r="B61" s="33">
        <v>42</v>
      </c>
      <c r="C61" s="262">
        <f>VLOOKUP(B61,Startlist!#REF!,2,FALSE)</f>
        <v>0</v>
      </c>
      <c r="D61" s="263">
        <f>CONCATENATE(VLOOKUP(B61,Startlist!#REF!,3,FALSE)," / ",VLOOKUP(B61,Startlist!#REF!,4,FALSE))</f>
        <v>0</v>
      </c>
      <c r="E61" s="264">
        <f>VLOOKUP(B61,Startlist!#REF!,5,FALSE)</f>
        <v>0</v>
      </c>
      <c r="F61" s="263">
        <f>VLOOKUP(B61,Startlist!#REF!,7,FALSE)</f>
        <v>0</v>
      </c>
      <c r="G61" s="263">
        <f>VLOOKUP(B61,Startlist!#REF!,6,FALSE)</f>
        <v>0</v>
      </c>
      <c r="H61" s="267" t="s">
        <v>2139</v>
      </c>
      <c r="I61" s="266"/>
    </row>
    <row r="62" spans="1:9" ht="15" customHeight="1">
      <c r="A62" s="261"/>
      <c r="B62" s="33">
        <v>43</v>
      </c>
      <c r="C62" s="262">
        <f>VLOOKUP(B62,Startlist!#REF!,2,FALSE)</f>
        <v>0</v>
      </c>
      <c r="D62" s="263">
        <f>CONCATENATE(VLOOKUP(B62,Startlist!#REF!,3,FALSE)," / ",VLOOKUP(B62,Startlist!#REF!,4,FALSE))</f>
        <v>0</v>
      </c>
      <c r="E62" s="264">
        <f>VLOOKUP(B62,Startlist!#REF!,5,FALSE)</f>
        <v>0</v>
      </c>
      <c r="F62" s="263">
        <f>VLOOKUP(B62,Startlist!#REF!,7,FALSE)</f>
        <v>0</v>
      </c>
      <c r="G62" s="263">
        <f>VLOOKUP(B62,Startlist!#REF!,6,FALSE)</f>
        <v>0</v>
      </c>
      <c r="H62" s="267" t="s">
        <v>2139</v>
      </c>
      <c r="I62" s="266"/>
    </row>
    <row r="63" spans="1:9" ht="15" customHeight="1">
      <c r="A63" s="261"/>
      <c r="B63" s="33">
        <v>44</v>
      </c>
      <c r="C63" s="262">
        <f>VLOOKUP(B63,Startlist!#REF!,2,FALSE)</f>
        <v>0</v>
      </c>
      <c r="D63" s="263">
        <f>CONCATENATE(VLOOKUP(B63,Startlist!#REF!,3,FALSE)," / ",VLOOKUP(B63,Startlist!#REF!,4,FALSE))</f>
        <v>0</v>
      </c>
      <c r="E63" s="264">
        <f>VLOOKUP(B63,Startlist!#REF!,5,FALSE)</f>
        <v>0</v>
      </c>
      <c r="F63" s="263">
        <f>VLOOKUP(B63,Startlist!#REF!,7,FALSE)</f>
        <v>0</v>
      </c>
      <c r="G63" s="263">
        <f>VLOOKUP(B63,Startlist!#REF!,6,FALSE)</f>
        <v>0</v>
      </c>
      <c r="H63" s="267" t="s">
        <v>2139</v>
      </c>
      <c r="I63" s="266"/>
    </row>
    <row r="64" spans="1:9" ht="15" customHeight="1">
      <c r="A64" s="261"/>
      <c r="B64" s="33">
        <v>45</v>
      </c>
      <c r="C64" s="262">
        <f>VLOOKUP(B64,Startlist!#REF!,2,FALSE)</f>
        <v>0</v>
      </c>
      <c r="D64" s="263">
        <f>CONCATENATE(VLOOKUP(B64,Startlist!#REF!,3,FALSE)," / ",VLOOKUP(B64,Startlist!#REF!,4,FALSE))</f>
        <v>0</v>
      </c>
      <c r="E64" s="264">
        <f>VLOOKUP(B64,Startlist!#REF!,5,FALSE)</f>
        <v>0</v>
      </c>
      <c r="F64" s="263">
        <f>VLOOKUP(B64,Startlist!#REF!,7,FALSE)</f>
        <v>0</v>
      </c>
      <c r="G64" s="263">
        <f>VLOOKUP(B64,Startlist!#REF!,6,FALSE)</f>
        <v>0</v>
      </c>
      <c r="H64" s="267" t="s">
        <v>2139</v>
      </c>
      <c r="I64" s="266"/>
    </row>
    <row r="65" spans="1:9" ht="15" customHeight="1">
      <c r="A65" s="261"/>
      <c r="B65" s="33">
        <v>49</v>
      </c>
      <c r="C65" s="262">
        <f>VLOOKUP(B65,Startlist!#REF!,2,FALSE)</f>
        <v>0</v>
      </c>
      <c r="D65" s="263">
        <f>CONCATENATE(VLOOKUP(B65,Startlist!#REF!,3,FALSE)," / ",VLOOKUP(B65,Startlist!#REF!,4,FALSE))</f>
        <v>0</v>
      </c>
      <c r="E65" s="264">
        <f>VLOOKUP(B65,Startlist!#REF!,5,FALSE)</f>
        <v>0</v>
      </c>
      <c r="F65" s="263">
        <f>VLOOKUP(B65,Startlist!#REF!,7,FALSE)</f>
        <v>0</v>
      </c>
      <c r="G65" s="263">
        <f>VLOOKUP(B65,Startlist!#REF!,6,FALSE)</f>
        <v>0</v>
      </c>
      <c r="H65" s="267" t="s">
        <v>2139</v>
      </c>
      <c r="I65" s="266"/>
    </row>
    <row r="66" spans="1:9" ht="15" customHeight="1">
      <c r="A66" s="261"/>
      <c r="B66" s="33">
        <v>51</v>
      </c>
      <c r="C66" s="262">
        <f>VLOOKUP(B66,Startlist!#REF!,2,FALSE)</f>
        <v>0</v>
      </c>
      <c r="D66" s="263">
        <f>CONCATENATE(VLOOKUP(B66,Startlist!#REF!,3,FALSE)," / ",VLOOKUP(B66,Startlist!#REF!,4,FALSE))</f>
        <v>0</v>
      </c>
      <c r="E66" s="264">
        <f>VLOOKUP(B66,Startlist!#REF!,5,FALSE)</f>
        <v>0</v>
      </c>
      <c r="F66" s="263">
        <f>VLOOKUP(B66,Startlist!#REF!,7,FALSE)</f>
        <v>0</v>
      </c>
      <c r="G66" s="263">
        <f>VLOOKUP(B66,Startlist!#REF!,6,FALSE)</f>
        <v>0</v>
      </c>
      <c r="H66" s="267" t="s">
        <v>2139</v>
      </c>
      <c r="I66" s="266"/>
    </row>
    <row r="67" spans="1:9" ht="15" customHeight="1">
      <c r="A67" s="261"/>
      <c r="B67" s="33">
        <v>52</v>
      </c>
      <c r="C67" s="262">
        <f>VLOOKUP(B67,Startlist!#REF!,2,FALSE)</f>
        <v>0</v>
      </c>
      <c r="D67" s="263">
        <f>CONCATENATE(VLOOKUP(B67,Startlist!#REF!,3,FALSE)," / ",VLOOKUP(B67,Startlist!#REF!,4,FALSE))</f>
        <v>0</v>
      </c>
      <c r="E67" s="264">
        <f>VLOOKUP(B67,Startlist!#REF!,5,FALSE)</f>
        <v>0</v>
      </c>
      <c r="F67" s="263">
        <f>VLOOKUP(B67,Startlist!#REF!,7,FALSE)</f>
        <v>0</v>
      </c>
      <c r="G67" s="263">
        <f>VLOOKUP(B67,Startlist!#REF!,6,FALSE)</f>
        <v>0</v>
      </c>
      <c r="H67" s="267" t="s">
        <v>2139</v>
      </c>
      <c r="I67" s="266"/>
    </row>
    <row r="68" spans="1:9" ht="15" customHeight="1">
      <c r="A68" s="261"/>
      <c r="B68" s="33">
        <v>53</v>
      </c>
      <c r="C68" s="262">
        <f>VLOOKUP(B68,Startlist!#REF!,2,FALSE)</f>
        <v>0</v>
      </c>
      <c r="D68" s="263">
        <f>CONCATENATE(VLOOKUP(B68,Startlist!#REF!,3,FALSE)," / ",VLOOKUP(B68,Startlist!#REF!,4,FALSE))</f>
        <v>0</v>
      </c>
      <c r="E68" s="264">
        <f>VLOOKUP(B68,Startlist!#REF!,5,FALSE)</f>
        <v>0</v>
      </c>
      <c r="F68" s="263">
        <f>VLOOKUP(B68,Startlist!#REF!,7,FALSE)</f>
        <v>0</v>
      </c>
      <c r="G68" s="263">
        <f>VLOOKUP(B68,Startlist!#REF!,6,FALSE)</f>
        <v>0</v>
      </c>
      <c r="H68" s="267" t="s">
        <v>2139</v>
      </c>
      <c r="I68" s="266"/>
    </row>
    <row r="69" spans="1:9" ht="15" customHeight="1">
      <c r="A69" s="261"/>
      <c r="B69" s="33">
        <v>58</v>
      </c>
      <c r="C69" s="262">
        <f>VLOOKUP(B69,Startlist!#REF!,2,FALSE)</f>
        <v>0</v>
      </c>
      <c r="D69" s="263">
        <f>CONCATENATE(VLOOKUP(B69,Startlist!#REF!,3,FALSE)," / ",VLOOKUP(B69,Startlist!#REF!,4,FALSE))</f>
        <v>0</v>
      </c>
      <c r="E69" s="264">
        <f>VLOOKUP(B69,Startlist!#REF!,5,FALSE)</f>
        <v>0</v>
      </c>
      <c r="F69" s="263">
        <f>VLOOKUP(B69,Startlist!#REF!,7,FALSE)</f>
        <v>0</v>
      </c>
      <c r="G69" s="263">
        <f>VLOOKUP(B69,Startlist!#REF!,6,FALSE)</f>
        <v>0</v>
      </c>
      <c r="H69" s="267" t="s">
        <v>2139</v>
      </c>
      <c r="I69" s="266"/>
    </row>
    <row r="70" spans="1:9" ht="15" customHeight="1">
      <c r="A70" s="261"/>
      <c r="B70" s="33">
        <v>65</v>
      </c>
      <c r="C70" s="262">
        <f>VLOOKUP(B70,Startlist!#REF!,2,FALSE)</f>
        <v>0</v>
      </c>
      <c r="D70" s="263">
        <f>CONCATENATE(VLOOKUP(B70,Startlist!#REF!,3,FALSE)," / ",VLOOKUP(B70,Startlist!#REF!,4,FALSE))</f>
        <v>0</v>
      </c>
      <c r="E70" s="264">
        <f>VLOOKUP(B70,Startlist!#REF!,5,FALSE)</f>
        <v>0</v>
      </c>
      <c r="F70" s="263">
        <f>VLOOKUP(B70,Startlist!#REF!,7,FALSE)</f>
        <v>0</v>
      </c>
      <c r="G70" s="263">
        <f>VLOOKUP(B70,Startlist!#REF!,6,FALSE)</f>
        <v>0</v>
      </c>
      <c r="H70" s="267" t="s">
        <v>2139</v>
      </c>
      <c r="I70" s="266"/>
    </row>
    <row r="71" spans="1:9" ht="15" customHeight="1">
      <c r="A71" s="261"/>
      <c r="B71" s="33">
        <v>66</v>
      </c>
      <c r="C71" s="262">
        <f>VLOOKUP(B71,Startlist!#REF!,2,FALSE)</f>
        <v>0</v>
      </c>
      <c r="D71" s="263">
        <f>CONCATENATE(VLOOKUP(B71,Startlist!#REF!,3,FALSE)," / ",VLOOKUP(B71,Startlist!#REF!,4,FALSE))</f>
        <v>0</v>
      </c>
      <c r="E71" s="264">
        <f>VLOOKUP(B71,Startlist!#REF!,5,FALSE)</f>
        <v>0</v>
      </c>
      <c r="F71" s="263">
        <f>VLOOKUP(B71,Startlist!#REF!,7,FALSE)</f>
        <v>0</v>
      </c>
      <c r="G71" s="263">
        <f>VLOOKUP(B71,Startlist!#REF!,6,FALSE)</f>
        <v>0</v>
      </c>
      <c r="H71" s="267" t="s">
        <v>2139</v>
      </c>
      <c r="I71" s="266"/>
    </row>
    <row r="72" spans="1:9" ht="15" customHeight="1">
      <c r="A72" s="261"/>
      <c r="B72" s="33">
        <v>68</v>
      </c>
      <c r="C72" s="262">
        <f>VLOOKUP(B72,Startlist!#REF!,2,FALSE)</f>
        <v>0</v>
      </c>
      <c r="D72" s="263">
        <f>CONCATENATE(VLOOKUP(B72,Startlist!#REF!,3,FALSE)," / ",VLOOKUP(B72,Startlist!#REF!,4,FALSE))</f>
        <v>0</v>
      </c>
      <c r="E72" s="264">
        <f>VLOOKUP(B72,Startlist!#REF!,5,FALSE)</f>
        <v>0</v>
      </c>
      <c r="F72" s="263">
        <f>VLOOKUP(B72,Startlist!#REF!,7,FALSE)</f>
        <v>0</v>
      </c>
      <c r="G72" s="263">
        <f>VLOOKUP(B72,Startlist!#REF!,6,FALSE)</f>
        <v>0</v>
      </c>
      <c r="H72" s="267" t="s">
        <v>2139</v>
      </c>
      <c r="I72" s="266"/>
    </row>
    <row r="73" spans="1:9" ht="15" customHeight="1">
      <c r="A73" s="261"/>
      <c r="B73" s="33">
        <v>71</v>
      </c>
      <c r="C73" s="262">
        <f>VLOOKUP(B73,Startlist!#REF!,2,FALSE)</f>
        <v>0</v>
      </c>
      <c r="D73" s="263">
        <f>CONCATENATE(VLOOKUP(B73,Startlist!#REF!,3,FALSE)," / ",VLOOKUP(B73,Startlist!#REF!,4,FALSE))</f>
        <v>0</v>
      </c>
      <c r="E73" s="264">
        <f>VLOOKUP(B73,Startlist!#REF!,5,FALSE)</f>
        <v>0</v>
      </c>
      <c r="F73" s="263">
        <f>VLOOKUP(B73,Startlist!#REF!,7,FALSE)</f>
        <v>0</v>
      </c>
      <c r="G73" s="263">
        <f>VLOOKUP(B73,Startlist!#REF!,6,FALSE)</f>
        <v>0</v>
      </c>
      <c r="H73" s="267" t="s">
        <v>2139</v>
      </c>
      <c r="I73" s="266"/>
    </row>
    <row r="74" spans="1:9" ht="15" customHeight="1">
      <c r="A74" s="261"/>
      <c r="B74" s="33">
        <v>74</v>
      </c>
      <c r="C74" s="262">
        <f>VLOOKUP(B74,Startlist!#REF!,2,FALSE)</f>
        <v>0</v>
      </c>
      <c r="D74" s="263">
        <f>CONCATENATE(VLOOKUP(B74,Startlist!#REF!,3,FALSE)," / ",VLOOKUP(B74,Startlist!#REF!,4,FALSE))</f>
        <v>0</v>
      </c>
      <c r="E74" s="264">
        <f>VLOOKUP(B74,Startlist!#REF!,5,FALSE)</f>
        <v>0</v>
      </c>
      <c r="F74" s="263">
        <f>VLOOKUP(B74,Startlist!#REF!,7,FALSE)</f>
        <v>0</v>
      </c>
      <c r="G74" s="263">
        <f>VLOOKUP(B74,Startlist!#REF!,6,FALSE)</f>
        <v>0</v>
      </c>
      <c r="H74" s="267" t="s">
        <v>2139</v>
      </c>
      <c r="I74" s="266"/>
    </row>
    <row r="75" spans="1:9" ht="15" customHeight="1">
      <c r="A75" s="261"/>
      <c r="B75" s="33">
        <v>75</v>
      </c>
      <c r="C75" s="262">
        <f>VLOOKUP(B75,Startlist!#REF!,2,FALSE)</f>
        <v>0</v>
      </c>
      <c r="D75" s="263">
        <f>CONCATENATE(VLOOKUP(B75,Startlist!#REF!,3,FALSE)," / ",VLOOKUP(B75,Startlist!#REF!,4,FALSE))</f>
        <v>0</v>
      </c>
      <c r="E75" s="264">
        <f>VLOOKUP(B75,Startlist!#REF!,5,FALSE)</f>
        <v>0</v>
      </c>
      <c r="F75" s="263">
        <f>VLOOKUP(B75,Startlist!#REF!,7,FALSE)</f>
        <v>0</v>
      </c>
      <c r="G75" s="263">
        <f>VLOOKUP(B75,Startlist!#REF!,6,FALSE)</f>
        <v>0</v>
      </c>
      <c r="H75" s="267" t="s">
        <v>2139</v>
      </c>
      <c r="I75" s="266"/>
    </row>
    <row r="76" spans="1:9" ht="15" customHeight="1">
      <c r="A76" s="261"/>
      <c r="B76" s="33">
        <v>80</v>
      </c>
      <c r="C76" s="262">
        <f>VLOOKUP(B76,Startlist!#REF!,2,FALSE)</f>
        <v>0</v>
      </c>
      <c r="D76" s="263">
        <f>CONCATENATE(VLOOKUP(B76,Startlist!#REF!,3,FALSE)," / ",VLOOKUP(B76,Startlist!#REF!,4,FALSE))</f>
        <v>0</v>
      </c>
      <c r="E76" s="264">
        <f>VLOOKUP(B76,Startlist!#REF!,5,FALSE)</f>
        <v>0</v>
      </c>
      <c r="F76" s="263">
        <f>VLOOKUP(B76,Startlist!#REF!,7,FALSE)</f>
        <v>0</v>
      </c>
      <c r="G76" s="263">
        <f>VLOOKUP(B76,Startlist!#REF!,6,FALSE)</f>
        <v>0</v>
      </c>
      <c r="H76" s="267" t="s">
        <v>2139</v>
      </c>
      <c r="I76" s="266"/>
    </row>
    <row r="77" spans="1:9" ht="15" customHeight="1">
      <c r="A77" s="261"/>
      <c r="B77" s="33">
        <v>81</v>
      </c>
      <c r="C77" s="262">
        <f>VLOOKUP(B77,Startlist!#REF!,2,FALSE)</f>
        <v>0</v>
      </c>
      <c r="D77" s="263">
        <f>CONCATENATE(VLOOKUP(B77,Startlist!#REF!,3,FALSE)," / ",VLOOKUP(B77,Startlist!#REF!,4,FALSE))</f>
        <v>0</v>
      </c>
      <c r="E77" s="264">
        <f>VLOOKUP(B77,Startlist!#REF!,5,FALSE)</f>
        <v>0</v>
      </c>
      <c r="F77" s="263">
        <f>VLOOKUP(B77,Startlist!#REF!,7,FALSE)</f>
        <v>0</v>
      </c>
      <c r="G77" s="263">
        <f>VLOOKUP(B77,Startlist!#REF!,6,FALSE)</f>
        <v>0</v>
      </c>
      <c r="H77" s="267" t="s">
        <v>2139</v>
      </c>
      <c r="I77" s="266"/>
    </row>
    <row r="78" spans="1:9" ht="15" customHeight="1">
      <c r="A78" s="261"/>
      <c r="B78" s="33">
        <v>208</v>
      </c>
      <c r="C78" s="262">
        <f>VLOOKUP(B78,Startlist!#REF!,2,FALSE)</f>
        <v>0</v>
      </c>
      <c r="D78" s="263">
        <f>CONCATENATE(VLOOKUP(B78,Startlist!#REF!,3,FALSE)," / ",VLOOKUP(B78,Startlist!#REF!,4,FALSE))</f>
        <v>0</v>
      </c>
      <c r="E78" s="264">
        <f>VLOOKUP(B78,Startlist!#REF!,5,FALSE)</f>
        <v>0</v>
      </c>
      <c r="F78" s="263">
        <f>VLOOKUP(B78,Startlist!#REF!,7,FALSE)</f>
        <v>0</v>
      </c>
      <c r="G78" s="263">
        <f>VLOOKUP(B78,Startlist!#REF!,6,FALSE)</f>
        <v>0</v>
      </c>
      <c r="H78" s="267" t="s">
        <v>2139</v>
      </c>
      <c r="I78" s="266"/>
    </row>
  </sheetData>
  <sheetProtection selectLockedCells="1" selectUnlockedCells="1"/>
  <autoFilter ref="A7:H78"/>
  <printOptions horizontalCentered="1"/>
  <pageMargins left="0" right="0" top="0" bottom="0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>
    <tabColor indexed="22"/>
  </sheetPr>
  <dimension ref="A1:I21"/>
  <sheetViews>
    <sheetView tabSelected="1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190" customWidth="1"/>
    <col min="2" max="2" width="6.00390625" style="0" customWidth="1"/>
    <col min="4" max="4" width="38.28125" style="0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251" customWidth="1"/>
  </cols>
  <sheetData>
    <row r="1" spans="5:8" ht="15.75">
      <c r="E1" s="151">
        <f>Startlist!$F1</f>
        <v>0</v>
      </c>
      <c r="H1" s="252"/>
    </row>
    <row r="2" spans="2:8" ht="15" customHeight="1">
      <c r="B2" s="253"/>
      <c r="C2" s="148"/>
      <c r="E2" s="151">
        <f>Startlist!$F2</f>
        <v>0</v>
      </c>
      <c r="H2" s="252"/>
    </row>
    <row r="3" spans="2:8" ht="15">
      <c r="B3" s="253"/>
      <c r="C3" s="148"/>
      <c r="E3" s="150">
        <f>Startlist!$F3</f>
        <v>0</v>
      </c>
      <c r="H3" s="252"/>
    </row>
    <row r="4" spans="2:8" ht="15">
      <c r="B4" s="253"/>
      <c r="C4" s="148"/>
      <c r="E4" s="150">
        <f>Startlist!$F4</f>
        <v>0</v>
      </c>
      <c r="H4" s="252"/>
    </row>
    <row r="5" spans="3:8" ht="15" customHeight="1">
      <c r="C5" s="148"/>
      <c r="H5" s="252"/>
    </row>
    <row r="6" spans="1:9" ht="15.75" customHeight="1">
      <c r="A6" s="112"/>
      <c r="B6" s="254" t="s">
        <v>2418</v>
      </c>
      <c r="C6" s="111"/>
      <c r="D6" s="112"/>
      <c r="E6" s="112"/>
      <c r="F6" s="112"/>
      <c r="G6" s="112"/>
      <c r="H6" s="110"/>
      <c r="I6" s="112"/>
    </row>
    <row r="7" spans="1:9" ht="12.75">
      <c r="A7" s="112"/>
      <c r="B7" s="255" t="s">
        <v>536</v>
      </c>
      <c r="C7" s="256" t="s">
        <v>2415</v>
      </c>
      <c r="D7" s="257" t="s">
        <v>2416</v>
      </c>
      <c r="E7" s="256"/>
      <c r="F7" s="258" t="s">
        <v>19</v>
      </c>
      <c r="G7" s="259" t="s">
        <v>18</v>
      </c>
      <c r="H7" s="260" t="s">
        <v>2144</v>
      </c>
      <c r="I7" s="112"/>
    </row>
    <row r="8" spans="1:9" ht="15" customHeight="1">
      <c r="A8" s="261">
        <v>1</v>
      </c>
      <c r="B8" s="33">
        <v>100</v>
      </c>
      <c r="C8" s="262" t="s">
        <v>2419</v>
      </c>
      <c r="D8" s="263">
        <f>CONCATENATE(VLOOKUP(B8,Startlist!#REF!,3,FALSE)," / ",VLOOKUP(B8,Startlist!#REF!,4,FALSE))</f>
        <v>0</v>
      </c>
      <c r="E8" s="264">
        <f>VLOOKUP(B8,Startlist!#REF!,5,FALSE)</f>
        <v>0</v>
      </c>
      <c r="F8" s="263">
        <f>VLOOKUP(B8,Startlist!#REF!,7,FALSE)</f>
        <v>0</v>
      </c>
      <c r="G8" s="263">
        <f>VLOOKUP(B8,Startlist!#REF!,6,FALSE)</f>
        <v>0</v>
      </c>
      <c r="H8" s="265">
        <f>VLOOKUP(B8,Results!#REF!,14,FALSE)</f>
        <v>0</v>
      </c>
      <c r="I8" s="266"/>
    </row>
    <row r="9" spans="1:9" ht="15" customHeight="1">
      <c r="A9" s="261">
        <f aca="true" t="shared" si="0" ref="A9:A19">A8+1</f>
        <v>2</v>
      </c>
      <c r="B9" s="33">
        <v>3</v>
      </c>
      <c r="C9" s="262" t="s">
        <v>2419</v>
      </c>
      <c r="D9" s="263">
        <f>CONCATENATE(VLOOKUP(B9,Startlist!#REF!,3,FALSE)," / ",VLOOKUP(B9,Startlist!#REF!,4,FALSE))</f>
        <v>0</v>
      </c>
      <c r="E9" s="264">
        <f>VLOOKUP(B9,Startlist!#REF!,5,FALSE)</f>
        <v>0</v>
      </c>
      <c r="F9" s="263">
        <f>VLOOKUP(B9,Startlist!#REF!,7,FALSE)</f>
        <v>0</v>
      </c>
      <c r="G9" s="263">
        <f>VLOOKUP(B9,Startlist!#REF!,6,FALSE)</f>
        <v>0</v>
      </c>
      <c r="H9" s="265">
        <f>VLOOKUP(B9,Results!#REF!,14,FALSE)</f>
        <v>0</v>
      </c>
      <c r="I9" s="266"/>
    </row>
    <row r="10" spans="1:9" ht="15" customHeight="1">
      <c r="A10" s="261">
        <f t="shared" si="0"/>
        <v>3</v>
      </c>
      <c r="B10" s="33">
        <v>9</v>
      </c>
      <c r="C10" s="262" t="s">
        <v>2420</v>
      </c>
      <c r="D10" s="263">
        <f>CONCATENATE(VLOOKUP(B10,Startlist!#REF!,3,FALSE)," / ",VLOOKUP(B10,Startlist!#REF!,4,FALSE))</f>
        <v>0</v>
      </c>
      <c r="E10" s="264">
        <f>VLOOKUP(B10,Startlist!#REF!,5,FALSE)</f>
        <v>0</v>
      </c>
      <c r="F10" s="263">
        <f>VLOOKUP(B10,Startlist!#REF!,7,FALSE)</f>
        <v>0</v>
      </c>
      <c r="G10" s="263">
        <f>VLOOKUP(B10,Startlist!#REF!,6,FALSE)</f>
        <v>0</v>
      </c>
      <c r="H10" s="265">
        <f>VLOOKUP(B10,Results!#REF!,14,FALSE)</f>
        <v>0</v>
      </c>
      <c r="I10" s="266"/>
    </row>
    <row r="11" spans="1:9" ht="15" customHeight="1">
      <c r="A11" s="261">
        <f t="shared" si="0"/>
        <v>4</v>
      </c>
      <c r="B11" s="33">
        <v>7</v>
      </c>
      <c r="C11" s="262" t="s">
        <v>2420</v>
      </c>
      <c r="D11" s="263">
        <f>CONCATENATE(VLOOKUP(B11,Startlist!#REF!,3,FALSE)," / ",VLOOKUP(B11,Startlist!#REF!,4,FALSE))</f>
        <v>0</v>
      </c>
      <c r="E11" s="264">
        <f>VLOOKUP(B11,Startlist!#REF!,5,FALSE)</f>
        <v>0</v>
      </c>
      <c r="F11" s="263">
        <f>VLOOKUP(B11,Startlist!#REF!,7,FALSE)</f>
        <v>0</v>
      </c>
      <c r="G11" s="263">
        <f>VLOOKUP(B11,Startlist!#REF!,6,FALSE)</f>
        <v>0</v>
      </c>
      <c r="H11" s="265">
        <f>VLOOKUP(B11,Results!#REF!,14,FALSE)</f>
        <v>0</v>
      </c>
      <c r="I11" s="266"/>
    </row>
    <row r="12" spans="1:9" ht="15" customHeight="1">
      <c r="A12" s="261">
        <f t="shared" si="0"/>
        <v>5</v>
      </c>
      <c r="B12" s="33">
        <v>5</v>
      </c>
      <c r="C12" s="262" t="s">
        <v>2419</v>
      </c>
      <c r="D12" s="263">
        <f>CONCATENATE(VLOOKUP(B12,Startlist!#REF!,3,FALSE)," / ",VLOOKUP(B12,Startlist!#REF!,4,FALSE))</f>
        <v>0</v>
      </c>
      <c r="E12" s="264">
        <f>VLOOKUP(B12,Startlist!#REF!,5,FALSE)</f>
        <v>0</v>
      </c>
      <c r="F12" s="263">
        <f>VLOOKUP(B12,Startlist!#REF!,7,FALSE)</f>
        <v>0</v>
      </c>
      <c r="G12" s="263">
        <f>VLOOKUP(B12,Startlist!#REF!,6,FALSE)</f>
        <v>0</v>
      </c>
      <c r="H12" s="265">
        <f>VLOOKUP(B12,Results!#REF!,14,FALSE)</f>
        <v>0</v>
      </c>
      <c r="I12" s="266"/>
    </row>
    <row r="13" spans="1:9" ht="15" customHeight="1">
      <c r="A13" s="261">
        <f t="shared" si="0"/>
        <v>6</v>
      </c>
      <c r="B13" s="33">
        <v>22</v>
      </c>
      <c r="C13" s="262" t="s">
        <v>2421</v>
      </c>
      <c r="D13" s="263">
        <f>CONCATENATE(VLOOKUP(B13,Startlist!#REF!,3,FALSE)," / ",VLOOKUP(B13,Startlist!#REF!,4,FALSE))</f>
        <v>0</v>
      </c>
      <c r="E13" s="264">
        <f>VLOOKUP(B13,Startlist!#REF!,5,FALSE)</f>
        <v>0</v>
      </c>
      <c r="F13" s="263">
        <f>VLOOKUP(B13,Startlist!#REF!,7,FALSE)</f>
        <v>0</v>
      </c>
      <c r="G13" s="263">
        <f>VLOOKUP(B13,Startlist!#REF!,6,FALSE)</f>
        <v>0</v>
      </c>
      <c r="H13" s="265">
        <f>VLOOKUP(B13,Results!#REF!,14,FALSE)</f>
        <v>0</v>
      </c>
      <c r="I13" s="266"/>
    </row>
    <row r="14" spans="1:9" ht="15" customHeight="1">
      <c r="A14" s="261">
        <f t="shared" si="0"/>
        <v>7</v>
      </c>
      <c r="B14" s="33">
        <v>23</v>
      </c>
      <c r="C14" s="262" t="s">
        <v>2421</v>
      </c>
      <c r="D14" s="263">
        <f>CONCATENATE(VLOOKUP(B14,Startlist!#REF!,3,FALSE)," / ",VLOOKUP(B14,Startlist!#REF!,4,FALSE))</f>
        <v>0</v>
      </c>
      <c r="E14" s="264">
        <f>VLOOKUP(B14,Startlist!#REF!,5,FALSE)</f>
        <v>0</v>
      </c>
      <c r="F14" s="263">
        <f>VLOOKUP(B14,Startlist!#REF!,7,FALSE)</f>
        <v>0</v>
      </c>
      <c r="G14" s="263">
        <f>VLOOKUP(B14,Startlist!#REF!,6,FALSE)</f>
        <v>0</v>
      </c>
      <c r="H14" s="265">
        <f>VLOOKUP(B14,Results!#REF!,14,FALSE)</f>
        <v>0</v>
      </c>
      <c r="I14" s="266"/>
    </row>
    <row r="15" spans="1:9" ht="15" customHeight="1">
      <c r="A15" s="261">
        <f t="shared" si="0"/>
        <v>8</v>
      </c>
      <c r="B15" s="33">
        <v>24</v>
      </c>
      <c r="C15" s="262" t="s">
        <v>2421</v>
      </c>
      <c r="D15" s="263">
        <f>CONCATENATE(VLOOKUP(B15,Startlist!#REF!,3,FALSE)," / ",VLOOKUP(B15,Startlist!#REF!,4,FALSE))</f>
        <v>0</v>
      </c>
      <c r="E15" s="264">
        <f>VLOOKUP(B15,Startlist!#REF!,5,FALSE)</f>
        <v>0</v>
      </c>
      <c r="F15" s="263">
        <f>VLOOKUP(B15,Startlist!#REF!,7,FALSE)</f>
        <v>0</v>
      </c>
      <c r="G15" s="263">
        <f>VLOOKUP(B15,Startlist!#REF!,6,FALSE)</f>
        <v>0</v>
      </c>
      <c r="H15" s="265">
        <f>VLOOKUP(B15,Results!#REF!,14,FALSE)</f>
        <v>0</v>
      </c>
      <c r="I15" s="266"/>
    </row>
    <row r="16" spans="1:9" ht="15" customHeight="1">
      <c r="A16" s="261">
        <f t="shared" si="0"/>
        <v>9</v>
      </c>
      <c r="B16" s="33">
        <v>27</v>
      </c>
      <c r="C16" s="262" t="s">
        <v>2421</v>
      </c>
      <c r="D16" s="263">
        <f>CONCATENATE(VLOOKUP(B16,Startlist!#REF!,3,FALSE)," / ",VLOOKUP(B16,Startlist!#REF!,4,FALSE))</f>
        <v>0</v>
      </c>
      <c r="E16" s="264">
        <f>VLOOKUP(B16,Startlist!#REF!,5,FALSE)</f>
        <v>0</v>
      </c>
      <c r="F16" s="263">
        <f>VLOOKUP(B16,Startlist!#REF!,7,FALSE)</f>
        <v>0</v>
      </c>
      <c r="G16" s="263">
        <f>VLOOKUP(B16,Startlist!#REF!,6,FALSE)</f>
        <v>0</v>
      </c>
      <c r="H16" s="265">
        <f>VLOOKUP(B16,Results!#REF!,14,FALSE)</f>
        <v>0</v>
      </c>
      <c r="I16" s="266"/>
    </row>
    <row r="17" spans="1:9" ht="15" customHeight="1">
      <c r="A17" s="261">
        <f t="shared" si="0"/>
        <v>10</v>
      </c>
      <c r="B17" s="33">
        <v>200</v>
      </c>
      <c r="C17" s="262" t="s">
        <v>2421</v>
      </c>
      <c r="D17" s="263">
        <f>CONCATENATE(VLOOKUP(B17,Startlist!#REF!,3,FALSE)," / ",VLOOKUP(B17,Startlist!#REF!,4,FALSE))</f>
        <v>0</v>
      </c>
      <c r="E17" s="264">
        <f>VLOOKUP(B17,Startlist!#REF!,5,FALSE)</f>
        <v>0</v>
      </c>
      <c r="F17" s="263">
        <f>VLOOKUP(B17,Startlist!#REF!,7,FALSE)</f>
        <v>0</v>
      </c>
      <c r="G17" s="263">
        <f>VLOOKUP(B17,Startlist!#REF!,6,FALSE)</f>
        <v>0</v>
      </c>
      <c r="H17" s="265">
        <f>VLOOKUP(B17,Results!#REF!,14,FALSE)</f>
        <v>0</v>
      </c>
      <c r="I17" s="266"/>
    </row>
    <row r="18" spans="1:9" ht="15" customHeight="1">
      <c r="A18" s="261">
        <f t="shared" si="0"/>
        <v>11</v>
      </c>
      <c r="B18" s="33">
        <v>48</v>
      </c>
      <c r="C18" s="262" t="s">
        <v>2421</v>
      </c>
      <c r="D18" s="263">
        <f>CONCATENATE(VLOOKUP(B18,Startlist!#REF!,3,FALSE)," / ",VLOOKUP(B18,Startlist!#REF!,4,FALSE))</f>
        <v>0</v>
      </c>
      <c r="E18" s="264">
        <f>VLOOKUP(B18,Startlist!#REF!,5,FALSE)</f>
        <v>0</v>
      </c>
      <c r="F18" s="263">
        <f>VLOOKUP(B18,Startlist!#REF!,7,FALSE)</f>
        <v>0</v>
      </c>
      <c r="G18" s="263">
        <f>VLOOKUP(B18,Startlist!#REF!,6,FALSE)</f>
        <v>0</v>
      </c>
      <c r="H18" s="265">
        <f>VLOOKUP(B18,Results!#REF!,14,FALSE)</f>
        <v>0</v>
      </c>
      <c r="I18" s="266"/>
    </row>
    <row r="19" spans="1:9" ht="15" customHeight="1">
      <c r="A19" s="261">
        <f t="shared" si="0"/>
        <v>12</v>
      </c>
      <c r="B19" s="33">
        <v>55</v>
      </c>
      <c r="C19" s="262" t="s">
        <v>2422</v>
      </c>
      <c r="D19" s="263">
        <f>CONCATENATE(VLOOKUP(B19,Startlist!#REF!,3,FALSE)," / ",VLOOKUP(B19,Startlist!#REF!,4,FALSE))</f>
        <v>0</v>
      </c>
      <c r="E19" s="264">
        <f>VLOOKUP(B19,Startlist!#REF!,5,FALSE)</f>
        <v>0</v>
      </c>
      <c r="F19" s="263">
        <f>VLOOKUP(B19,Startlist!#REF!,7,FALSE)</f>
        <v>0</v>
      </c>
      <c r="G19" s="263">
        <f>VLOOKUP(B19,Startlist!#REF!,6,FALSE)</f>
        <v>0</v>
      </c>
      <c r="H19" s="265">
        <f>VLOOKUP(B19,Results!#REF!,14,FALSE)</f>
        <v>0</v>
      </c>
      <c r="I19" s="266"/>
    </row>
    <row r="20" spans="1:9" ht="15" customHeight="1">
      <c r="A20" s="261"/>
      <c r="B20" s="33">
        <v>29</v>
      </c>
      <c r="C20" s="262" t="s">
        <v>2421</v>
      </c>
      <c r="D20" s="263">
        <f>CONCATENATE(VLOOKUP(B20,Startlist!#REF!,3,FALSE)," / ",VLOOKUP(B20,Startlist!#REF!,4,FALSE))</f>
        <v>0</v>
      </c>
      <c r="E20" s="264">
        <f>VLOOKUP(B20,Startlist!#REF!,5,FALSE)</f>
        <v>0</v>
      </c>
      <c r="F20" s="263">
        <f>VLOOKUP(B20,Startlist!#REF!,7,FALSE)</f>
        <v>0</v>
      </c>
      <c r="G20" s="263">
        <f>VLOOKUP(B20,Startlist!#REF!,6,FALSE)</f>
        <v>0</v>
      </c>
      <c r="H20" s="267" t="s">
        <v>2139</v>
      </c>
      <c r="I20" s="266"/>
    </row>
    <row r="21" spans="1:9" ht="15" customHeight="1">
      <c r="A21" s="261"/>
      <c r="B21" s="33">
        <v>42</v>
      </c>
      <c r="C21" s="262" t="s">
        <v>2422</v>
      </c>
      <c r="D21" s="263">
        <f>CONCATENATE(VLOOKUP(B21,Startlist!#REF!,3,FALSE)," / ",VLOOKUP(B21,Startlist!#REF!,4,FALSE))</f>
        <v>0</v>
      </c>
      <c r="E21" s="264">
        <f>VLOOKUP(B21,Startlist!#REF!,5,FALSE)</f>
        <v>0</v>
      </c>
      <c r="F21" s="263">
        <f>VLOOKUP(B21,Startlist!#REF!,7,FALSE)</f>
        <v>0</v>
      </c>
      <c r="G21" s="263">
        <f>VLOOKUP(B21,Startlist!#REF!,6,FALSE)</f>
        <v>0</v>
      </c>
      <c r="H21" s="267" t="s">
        <v>2139</v>
      </c>
      <c r="I21" s="266"/>
    </row>
  </sheetData>
  <sheetProtection selectLockedCells="1" selectUnlockedCells="1"/>
  <autoFilter ref="A7:H21"/>
  <printOptions horizontalCentered="1"/>
  <pageMargins left="0" right="0" top="0" bottom="0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>
    <tabColor indexed="22"/>
  </sheetPr>
  <dimension ref="A1:H52"/>
  <sheetViews>
    <sheetView tabSelected="1" workbookViewId="0" topLeftCell="A1">
      <pane ySplit="7" topLeftCell="A8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28125" style="190" customWidth="1"/>
    <col min="2" max="2" width="6.00390625" style="0" customWidth="1"/>
    <col min="3" max="3" width="9.140625" style="148" customWidth="1"/>
    <col min="4" max="4" width="38.28125" style="0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251" customWidth="1"/>
  </cols>
  <sheetData>
    <row r="1" spans="5:8" ht="15.75">
      <c r="E1" s="151">
        <f>Startlist!$F1</f>
        <v>0</v>
      </c>
      <c r="H1" s="252"/>
    </row>
    <row r="2" spans="2:8" ht="15" customHeight="1">
      <c r="B2" s="253"/>
      <c r="E2" s="151">
        <f>Startlist!$F2</f>
        <v>0</v>
      </c>
      <c r="H2" s="252"/>
    </row>
    <row r="3" spans="2:8" ht="15">
      <c r="B3" s="253"/>
      <c r="E3" s="150">
        <f>Startlist!$F3</f>
        <v>0</v>
      </c>
      <c r="H3" s="252"/>
    </row>
    <row r="4" spans="2:8" ht="15">
      <c r="B4" s="253"/>
      <c r="E4" s="150">
        <f>Startlist!$F4</f>
        <v>0</v>
      </c>
      <c r="H4" s="252"/>
    </row>
    <row r="5" ht="15" customHeight="1">
      <c r="H5" s="252"/>
    </row>
    <row r="6" spans="1:8" ht="15.75" customHeight="1">
      <c r="A6" s="112" t="s">
        <v>0</v>
      </c>
      <c r="B6" s="268" t="s">
        <v>2423</v>
      </c>
      <c r="C6" s="111"/>
      <c r="D6" s="112"/>
      <c r="E6" s="112"/>
      <c r="F6" s="112"/>
      <c r="G6" s="112"/>
      <c r="H6" s="110"/>
    </row>
    <row r="7" spans="1:8" ht="12.75">
      <c r="A7" s="269"/>
      <c r="B7" s="270" t="s">
        <v>536</v>
      </c>
      <c r="C7" s="271" t="s">
        <v>2415</v>
      </c>
      <c r="D7" s="272" t="s">
        <v>2416</v>
      </c>
      <c r="E7" s="271"/>
      <c r="F7" s="273" t="s">
        <v>19</v>
      </c>
      <c r="G7" s="274" t="s">
        <v>18</v>
      </c>
      <c r="H7" s="260" t="s">
        <v>2144</v>
      </c>
    </row>
    <row r="8" spans="1:8" ht="15" customHeight="1">
      <c r="A8" s="261">
        <v>1</v>
      </c>
      <c r="B8" s="275">
        <v>100</v>
      </c>
      <c r="C8" s="262">
        <f>VLOOKUP(B8,Startlist!#REF!,2,FALSE)</f>
        <v>0</v>
      </c>
      <c r="D8" s="263">
        <f>CONCATENATE(VLOOKUP(B8,Startlist!#REF!,3,FALSE)," / ",VLOOKUP(B8,Startlist!#REF!,4,FALSE))</f>
        <v>0</v>
      </c>
      <c r="E8" s="264">
        <f>VLOOKUP(B8,Startlist!#REF!,5,FALSE)</f>
        <v>0</v>
      </c>
      <c r="F8" s="263">
        <f>VLOOKUP(B8,Startlist!#REF!,7,FALSE)</f>
        <v>0</v>
      </c>
      <c r="G8" s="263">
        <f>VLOOKUP(B8,Startlist!#REF!,6,FALSE)</f>
        <v>0</v>
      </c>
      <c r="H8" s="265">
        <f>VLOOKUP(B8,Results!#REF!,12,FALSE)</f>
        <v>0</v>
      </c>
    </row>
    <row r="9" spans="1:8" ht="15" customHeight="1">
      <c r="A9" s="261">
        <f aca="true" t="shared" si="0" ref="A9:A52">A8+1</f>
        <v>2</v>
      </c>
      <c r="B9" s="275">
        <v>4</v>
      </c>
      <c r="C9" s="262">
        <f>VLOOKUP(B9,Startlist!#REF!,2,FALSE)</f>
        <v>0</v>
      </c>
      <c r="D9" s="263">
        <f>CONCATENATE(VLOOKUP(B9,Startlist!#REF!,3,FALSE)," / ",VLOOKUP(B9,Startlist!#REF!,4,FALSE))</f>
        <v>0</v>
      </c>
      <c r="E9" s="264">
        <f>VLOOKUP(B9,Startlist!#REF!,5,FALSE)</f>
        <v>0</v>
      </c>
      <c r="F9" s="263">
        <f>VLOOKUP(B9,Startlist!#REF!,7,FALSE)</f>
        <v>0</v>
      </c>
      <c r="G9" s="263">
        <f>VLOOKUP(B9,Startlist!#REF!,6,FALSE)</f>
        <v>0</v>
      </c>
      <c r="H9" s="265">
        <f>VLOOKUP(B9,Results!#REF!,12,FALSE)</f>
        <v>0</v>
      </c>
    </row>
    <row r="10" spans="1:8" ht="15" customHeight="1">
      <c r="A10" s="261">
        <f t="shared" si="0"/>
        <v>3</v>
      </c>
      <c r="B10" s="275">
        <v>10</v>
      </c>
      <c r="C10" s="262">
        <f>VLOOKUP(B10,Startlist!#REF!,2,FALSE)</f>
        <v>0</v>
      </c>
      <c r="D10" s="263">
        <f>CONCATENATE(VLOOKUP(B10,Startlist!#REF!,3,FALSE)," / ",VLOOKUP(B10,Startlist!#REF!,4,FALSE))</f>
        <v>0</v>
      </c>
      <c r="E10" s="264">
        <f>VLOOKUP(B10,Startlist!#REF!,5,FALSE)</f>
        <v>0</v>
      </c>
      <c r="F10" s="263">
        <f>VLOOKUP(B10,Startlist!#REF!,7,FALSE)</f>
        <v>0</v>
      </c>
      <c r="G10" s="263">
        <f>VLOOKUP(B10,Startlist!#REF!,6,FALSE)</f>
        <v>0</v>
      </c>
      <c r="H10" s="265">
        <f>VLOOKUP(B10,Results!#REF!,12,FALSE)</f>
        <v>0</v>
      </c>
    </row>
    <row r="11" spans="1:8" ht="15" customHeight="1">
      <c r="A11" s="261">
        <f t="shared" si="0"/>
        <v>4</v>
      </c>
      <c r="B11" s="275">
        <v>6</v>
      </c>
      <c r="C11" s="262">
        <f>VLOOKUP(B11,Startlist!#REF!,2,FALSE)</f>
        <v>0</v>
      </c>
      <c r="D11" s="263">
        <f>CONCATENATE(VLOOKUP(B11,Startlist!#REF!,3,FALSE)," / ",VLOOKUP(B11,Startlist!#REF!,4,FALSE))</f>
        <v>0</v>
      </c>
      <c r="E11" s="264">
        <f>VLOOKUP(B11,Startlist!#REF!,5,FALSE)</f>
        <v>0</v>
      </c>
      <c r="F11" s="263">
        <f>VLOOKUP(B11,Startlist!#REF!,7,FALSE)</f>
        <v>0</v>
      </c>
      <c r="G11" s="263">
        <f>VLOOKUP(B11,Startlist!#REF!,6,FALSE)</f>
        <v>0</v>
      </c>
      <c r="H11" s="265">
        <f>VLOOKUP(B11,Results!#REF!,12,FALSE)</f>
        <v>0</v>
      </c>
    </row>
    <row r="12" spans="1:8" ht="15" customHeight="1">
      <c r="A12" s="261">
        <f t="shared" si="0"/>
        <v>5</v>
      </c>
      <c r="B12" s="275">
        <v>8</v>
      </c>
      <c r="C12" s="262">
        <f>VLOOKUP(B12,Startlist!#REF!,2,FALSE)</f>
        <v>0</v>
      </c>
      <c r="D12" s="263">
        <f>CONCATENATE(VLOOKUP(B12,Startlist!#REF!,3,FALSE)," / ",VLOOKUP(B12,Startlist!#REF!,4,FALSE))</f>
        <v>0</v>
      </c>
      <c r="E12" s="264">
        <f>VLOOKUP(B12,Startlist!#REF!,5,FALSE)</f>
        <v>0</v>
      </c>
      <c r="F12" s="263">
        <f>VLOOKUP(B12,Startlist!#REF!,7,FALSE)</f>
        <v>0</v>
      </c>
      <c r="G12" s="263">
        <f>VLOOKUP(B12,Startlist!#REF!,6,FALSE)</f>
        <v>0</v>
      </c>
      <c r="H12" s="265">
        <f>VLOOKUP(B12,Results!#REF!,12,FALSE)</f>
        <v>0</v>
      </c>
    </row>
    <row r="13" spans="1:8" ht="15" customHeight="1">
      <c r="A13" s="261">
        <f t="shared" si="0"/>
        <v>6</v>
      </c>
      <c r="B13" s="275">
        <v>14</v>
      </c>
      <c r="C13" s="262">
        <f>VLOOKUP(B13,Startlist!#REF!,2,FALSE)</f>
        <v>0</v>
      </c>
      <c r="D13" s="263">
        <f>CONCATENATE(VLOOKUP(B13,Startlist!#REF!,3,FALSE)," / ",VLOOKUP(B13,Startlist!#REF!,4,FALSE))</f>
        <v>0</v>
      </c>
      <c r="E13" s="264">
        <f>VLOOKUP(B13,Startlist!#REF!,5,FALSE)</f>
        <v>0</v>
      </c>
      <c r="F13" s="263">
        <f>VLOOKUP(B13,Startlist!#REF!,7,FALSE)</f>
        <v>0</v>
      </c>
      <c r="G13" s="263">
        <f>VLOOKUP(B13,Startlist!#REF!,6,FALSE)</f>
        <v>0</v>
      </c>
      <c r="H13" s="265">
        <f>VLOOKUP(B13,Results!#REF!,12,FALSE)</f>
        <v>0</v>
      </c>
    </row>
    <row r="14" spans="1:8" ht="15" customHeight="1">
      <c r="A14" s="261">
        <f t="shared" si="0"/>
        <v>7</v>
      </c>
      <c r="B14" s="275">
        <v>17</v>
      </c>
      <c r="C14" s="262">
        <f>VLOOKUP(B14,Startlist!#REF!,2,FALSE)</f>
        <v>0</v>
      </c>
      <c r="D14" s="263">
        <f>CONCATENATE(VLOOKUP(B14,Startlist!#REF!,3,FALSE)," / ",VLOOKUP(B14,Startlist!#REF!,4,FALSE))</f>
        <v>0</v>
      </c>
      <c r="E14" s="264">
        <f>VLOOKUP(B14,Startlist!#REF!,5,FALSE)</f>
        <v>0</v>
      </c>
      <c r="F14" s="263">
        <f>VLOOKUP(B14,Startlist!#REF!,7,FALSE)</f>
        <v>0</v>
      </c>
      <c r="G14" s="263">
        <f>VLOOKUP(B14,Startlist!#REF!,6,FALSE)</f>
        <v>0</v>
      </c>
      <c r="H14" s="265">
        <f>VLOOKUP(B14,Results!#REF!,12,FALSE)</f>
        <v>0</v>
      </c>
    </row>
    <row r="15" spans="1:8" ht="15" customHeight="1">
      <c r="A15" s="261">
        <f t="shared" si="0"/>
        <v>8</v>
      </c>
      <c r="B15" s="275">
        <v>35</v>
      </c>
      <c r="C15" s="262">
        <f>VLOOKUP(B15,Startlist!#REF!,2,FALSE)</f>
        <v>0</v>
      </c>
      <c r="D15" s="263">
        <f>CONCATENATE(VLOOKUP(B15,Startlist!#REF!,3,FALSE)," / ",VLOOKUP(B15,Startlist!#REF!,4,FALSE))</f>
        <v>0</v>
      </c>
      <c r="E15" s="264">
        <f>VLOOKUP(B15,Startlist!#REF!,5,FALSE)</f>
        <v>0</v>
      </c>
      <c r="F15" s="263">
        <f>VLOOKUP(B15,Startlist!#REF!,7,FALSE)</f>
        <v>0</v>
      </c>
      <c r="G15" s="263">
        <f>VLOOKUP(B15,Startlist!#REF!,6,FALSE)</f>
        <v>0</v>
      </c>
      <c r="H15" s="265">
        <f>VLOOKUP(B15,Results!#REF!,12,FALSE)</f>
        <v>0</v>
      </c>
    </row>
    <row r="16" spans="1:8" ht="15" customHeight="1">
      <c r="A16" s="261">
        <f t="shared" si="0"/>
        <v>9</v>
      </c>
      <c r="B16" s="275">
        <v>20</v>
      </c>
      <c r="C16" s="262">
        <f>VLOOKUP(B16,Startlist!#REF!,2,FALSE)</f>
        <v>0</v>
      </c>
      <c r="D16" s="263">
        <f>CONCATENATE(VLOOKUP(B16,Startlist!#REF!,3,FALSE)," / ",VLOOKUP(B16,Startlist!#REF!,4,FALSE))</f>
        <v>0</v>
      </c>
      <c r="E16" s="264">
        <f>VLOOKUP(B16,Startlist!#REF!,5,FALSE)</f>
        <v>0</v>
      </c>
      <c r="F16" s="263">
        <f>VLOOKUP(B16,Startlist!#REF!,7,FALSE)</f>
        <v>0</v>
      </c>
      <c r="G16" s="263">
        <f>VLOOKUP(B16,Startlist!#REF!,6,FALSE)</f>
        <v>0</v>
      </c>
      <c r="H16" s="265">
        <f>VLOOKUP(B16,Results!#REF!,12,FALSE)</f>
        <v>0</v>
      </c>
    </row>
    <row r="17" spans="1:8" ht="15" customHeight="1">
      <c r="A17" s="261">
        <f t="shared" si="0"/>
        <v>10</v>
      </c>
      <c r="B17" s="275">
        <v>28</v>
      </c>
      <c r="C17" s="262">
        <f>VLOOKUP(B17,Startlist!#REF!,2,FALSE)</f>
        <v>0</v>
      </c>
      <c r="D17" s="263">
        <f>CONCATENATE(VLOOKUP(B17,Startlist!#REF!,3,FALSE)," / ",VLOOKUP(B17,Startlist!#REF!,4,FALSE))</f>
        <v>0</v>
      </c>
      <c r="E17" s="264">
        <f>VLOOKUP(B17,Startlist!#REF!,5,FALSE)</f>
        <v>0</v>
      </c>
      <c r="F17" s="263">
        <f>VLOOKUP(B17,Startlist!#REF!,7,FALSE)</f>
        <v>0</v>
      </c>
      <c r="G17" s="263">
        <f>VLOOKUP(B17,Startlist!#REF!,6,FALSE)</f>
        <v>0</v>
      </c>
      <c r="H17" s="265">
        <f>VLOOKUP(B17,Results!#REF!,12,FALSE)</f>
        <v>0</v>
      </c>
    </row>
    <row r="18" spans="1:8" ht="15" customHeight="1">
      <c r="A18" s="261">
        <f t="shared" si="0"/>
        <v>11</v>
      </c>
      <c r="B18" s="275">
        <v>31</v>
      </c>
      <c r="C18" s="262">
        <f>VLOOKUP(B18,Startlist!#REF!,2,FALSE)</f>
        <v>0</v>
      </c>
      <c r="D18" s="263">
        <f>CONCATENATE(VLOOKUP(B18,Startlist!#REF!,3,FALSE)," / ",VLOOKUP(B18,Startlist!#REF!,4,FALSE))</f>
        <v>0</v>
      </c>
      <c r="E18" s="264">
        <f>VLOOKUP(B18,Startlist!#REF!,5,FALSE)</f>
        <v>0</v>
      </c>
      <c r="F18" s="263">
        <f>VLOOKUP(B18,Startlist!#REF!,7,FALSE)</f>
        <v>0</v>
      </c>
      <c r="G18" s="263">
        <f>VLOOKUP(B18,Startlist!#REF!,6,FALSE)</f>
        <v>0</v>
      </c>
      <c r="H18" s="265">
        <f>VLOOKUP(B18,Results!#REF!,12,FALSE)</f>
        <v>0</v>
      </c>
    </row>
    <row r="19" spans="1:8" ht="15" customHeight="1">
      <c r="A19" s="261">
        <f t="shared" si="0"/>
        <v>12</v>
      </c>
      <c r="B19" s="275">
        <v>15</v>
      </c>
      <c r="C19" s="262">
        <f>VLOOKUP(B19,Startlist!#REF!,2,FALSE)</f>
        <v>0</v>
      </c>
      <c r="D19" s="263">
        <f>CONCATENATE(VLOOKUP(B19,Startlist!#REF!,3,FALSE)," / ",VLOOKUP(B19,Startlist!#REF!,4,FALSE))</f>
        <v>0</v>
      </c>
      <c r="E19" s="264">
        <f>VLOOKUP(B19,Startlist!#REF!,5,FALSE)</f>
        <v>0</v>
      </c>
      <c r="F19" s="263">
        <f>VLOOKUP(B19,Startlist!#REF!,7,FALSE)</f>
        <v>0</v>
      </c>
      <c r="G19" s="263">
        <f>VLOOKUP(B19,Startlist!#REF!,6,FALSE)</f>
        <v>0</v>
      </c>
      <c r="H19" s="265">
        <f>VLOOKUP(B19,Results!#REF!,12,FALSE)</f>
        <v>0</v>
      </c>
    </row>
    <row r="20" spans="1:8" ht="15" customHeight="1">
      <c r="A20" s="261">
        <f t="shared" si="0"/>
        <v>13</v>
      </c>
      <c r="B20" s="275">
        <v>23</v>
      </c>
      <c r="C20" s="262">
        <f>VLOOKUP(B20,Startlist!#REF!,2,FALSE)</f>
        <v>0</v>
      </c>
      <c r="D20" s="263">
        <f>CONCATENATE(VLOOKUP(B20,Startlist!#REF!,3,FALSE)," / ",VLOOKUP(B20,Startlist!#REF!,4,FALSE))</f>
        <v>0</v>
      </c>
      <c r="E20" s="264">
        <f>VLOOKUP(B20,Startlist!#REF!,5,FALSE)</f>
        <v>0</v>
      </c>
      <c r="F20" s="263">
        <f>VLOOKUP(B20,Startlist!#REF!,7,FALSE)</f>
        <v>0</v>
      </c>
      <c r="G20" s="263">
        <f>VLOOKUP(B20,Startlist!#REF!,6,FALSE)</f>
        <v>0</v>
      </c>
      <c r="H20" s="265">
        <f>VLOOKUP(B20,Results!#REF!,12,FALSE)</f>
        <v>0</v>
      </c>
    </row>
    <row r="21" spans="1:8" ht="15" customHeight="1">
      <c r="A21" s="261">
        <f t="shared" si="0"/>
        <v>14</v>
      </c>
      <c r="B21" s="275">
        <v>25</v>
      </c>
      <c r="C21" s="262">
        <f>VLOOKUP(B21,Startlist!#REF!,2,FALSE)</f>
        <v>0</v>
      </c>
      <c r="D21" s="263">
        <f>CONCATENATE(VLOOKUP(B21,Startlist!#REF!,3,FALSE)," / ",VLOOKUP(B21,Startlist!#REF!,4,FALSE))</f>
        <v>0</v>
      </c>
      <c r="E21" s="264">
        <f>VLOOKUP(B21,Startlist!#REF!,5,FALSE)</f>
        <v>0</v>
      </c>
      <c r="F21" s="263">
        <f>VLOOKUP(B21,Startlist!#REF!,7,FALSE)</f>
        <v>0</v>
      </c>
      <c r="G21" s="263">
        <f>VLOOKUP(B21,Startlist!#REF!,6,FALSE)</f>
        <v>0</v>
      </c>
      <c r="H21" s="265">
        <f>VLOOKUP(B21,Results!#REF!,12,FALSE)</f>
        <v>0</v>
      </c>
    </row>
    <row r="22" spans="1:8" ht="15" customHeight="1">
      <c r="A22" s="261">
        <f t="shared" si="0"/>
        <v>15</v>
      </c>
      <c r="B22" s="275">
        <v>30</v>
      </c>
      <c r="C22" s="262">
        <f>VLOOKUP(B22,Startlist!#REF!,2,FALSE)</f>
        <v>0</v>
      </c>
      <c r="D22" s="263">
        <f>CONCATENATE(VLOOKUP(B22,Startlist!#REF!,3,FALSE)," / ",VLOOKUP(B22,Startlist!#REF!,4,FALSE))</f>
        <v>0</v>
      </c>
      <c r="E22" s="264">
        <f>VLOOKUP(B22,Startlist!#REF!,5,FALSE)</f>
        <v>0</v>
      </c>
      <c r="F22" s="263">
        <f>VLOOKUP(B22,Startlist!#REF!,7,FALSE)</f>
        <v>0</v>
      </c>
      <c r="G22" s="263">
        <f>VLOOKUP(B22,Startlist!#REF!,6,FALSE)</f>
        <v>0</v>
      </c>
      <c r="H22" s="265">
        <f>VLOOKUP(B22,Results!#REF!,12,FALSE)</f>
        <v>0</v>
      </c>
    </row>
    <row r="23" spans="1:8" ht="15" customHeight="1">
      <c r="A23" s="261">
        <f t="shared" si="0"/>
        <v>16</v>
      </c>
      <c r="B23" s="275">
        <v>36</v>
      </c>
      <c r="C23" s="262">
        <f>VLOOKUP(B23,Startlist!#REF!,2,FALSE)</f>
        <v>0</v>
      </c>
      <c r="D23" s="263">
        <f>CONCATENATE(VLOOKUP(B23,Startlist!#REF!,3,FALSE)," / ",VLOOKUP(B23,Startlist!#REF!,4,FALSE))</f>
        <v>0</v>
      </c>
      <c r="E23" s="264">
        <f>VLOOKUP(B23,Startlist!#REF!,5,FALSE)</f>
        <v>0</v>
      </c>
      <c r="F23" s="263">
        <f>VLOOKUP(B23,Startlist!#REF!,7,FALSE)</f>
        <v>0</v>
      </c>
      <c r="G23" s="263">
        <f>VLOOKUP(B23,Startlist!#REF!,6,FALSE)</f>
        <v>0</v>
      </c>
      <c r="H23" s="265">
        <f>VLOOKUP(B23,Results!#REF!,12,FALSE)</f>
        <v>0</v>
      </c>
    </row>
    <row r="24" spans="1:8" ht="15" customHeight="1">
      <c r="A24" s="261">
        <f t="shared" si="0"/>
        <v>17</v>
      </c>
      <c r="B24" s="275">
        <v>205</v>
      </c>
      <c r="C24" s="262">
        <f>VLOOKUP(B24,Startlist!#REF!,2,FALSE)</f>
        <v>0</v>
      </c>
      <c r="D24" s="263">
        <f>CONCATENATE(VLOOKUP(B24,Startlist!#REF!,3,FALSE)," / ",VLOOKUP(B24,Startlist!#REF!,4,FALSE))</f>
        <v>0</v>
      </c>
      <c r="E24" s="264">
        <f>VLOOKUP(B24,Startlist!#REF!,5,FALSE)</f>
        <v>0</v>
      </c>
      <c r="F24" s="263">
        <f>VLOOKUP(B24,Startlist!#REF!,7,FALSE)</f>
        <v>0</v>
      </c>
      <c r="G24" s="263">
        <f>VLOOKUP(B24,Startlist!#REF!,6,FALSE)</f>
        <v>0</v>
      </c>
      <c r="H24" s="265">
        <f>VLOOKUP(B24,Results!#REF!,12,FALSE)</f>
        <v>0</v>
      </c>
    </row>
    <row r="25" spans="1:8" ht="15" customHeight="1">
      <c r="A25" s="261">
        <f t="shared" si="0"/>
        <v>18</v>
      </c>
      <c r="B25" s="275">
        <v>33</v>
      </c>
      <c r="C25" s="262">
        <f>VLOOKUP(B25,Startlist!#REF!,2,FALSE)</f>
        <v>0</v>
      </c>
      <c r="D25" s="263">
        <f>CONCATENATE(VLOOKUP(B25,Startlist!#REF!,3,FALSE)," / ",VLOOKUP(B25,Startlist!#REF!,4,FALSE))</f>
        <v>0</v>
      </c>
      <c r="E25" s="264">
        <f>VLOOKUP(B25,Startlist!#REF!,5,FALSE)</f>
        <v>0</v>
      </c>
      <c r="F25" s="263">
        <f>VLOOKUP(B25,Startlist!#REF!,7,FALSE)</f>
        <v>0</v>
      </c>
      <c r="G25" s="263">
        <f>VLOOKUP(B25,Startlist!#REF!,6,FALSE)</f>
        <v>0</v>
      </c>
      <c r="H25" s="265">
        <f>VLOOKUP(B25,Results!#REF!,12,FALSE)</f>
        <v>0</v>
      </c>
    </row>
    <row r="26" spans="1:8" ht="15" customHeight="1">
      <c r="A26" s="261">
        <f t="shared" si="0"/>
        <v>19</v>
      </c>
      <c r="B26" s="275">
        <v>39</v>
      </c>
      <c r="C26" s="262">
        <f>VLOOKUP(B26,Startlist!#REF!,2,FALSE)</f>
        <v>0</v>
      </c>
      <c r="D26" s="263">
        <f>CONCATENATE(VLOOKUP(B26,Startlist!#REF!,3,FALSE)," / ",VLOOKUP(B26,Startlist!#REF!,4,FALSE))</f>
        <v>0</v>
      </c>
      <c r="E26" s="264">
        <f>VLOOKUP(B26,Startlist!#REF!,5,FALSE)</f>
        <v>0</v>
      </c>
      <c r="F26" s="263">
        <f>VLOOKUP(B26,Startlist!#REF!,7,FALSE)</f>
        <v>0</v>
      </c>
      <c r="G26" s="263">
        <f>VLOOKUP(B26,Startlist!#REF!,6,FALSE)</f>
        <v>0</v>
      </c>
      <c r="H26" s="265">
        <f>VLOOKUP(B26,Results!#REF!,12,FALSE)</f>
        <v>0</v>
      </c>
    </row>
    <row r="27" spans="1:8" ht="15" customHeight="1">
      <c r="A27" s="261">
        <f t="shared" si="0"/>
        <v>20</v>
      </c>
      <c r="B27" s="275">
        <v>203</v>
      </c>
      <c r="C27" s="262">
        <f>VLOOKUP(B27,Startlist!#REF!,2,FALSE)</f>
        <v>0</v>
      </c>
      <c r="D27" s="263">
        <f>CONCATENATE(VLOOKUP(B27,Startlist!#REF!,3,FALSE)," / ",VLOOKUP(B27,Startlist!#REF!,4,FALSE))</f>
        <v>0</v>
      </c>
      <c r="E27" s="264">
        <f>VLOOKUP(B27,Startlist!#REF!,5,FALSE)</f>
        <v>0</v>
      </c>
      <c r="F27" s="263">
        <f>VLOOKUP(B27,Startlist!#REF!,7,FALSE)</f>
        <v>0</v>
      </c>
      <c r="G27" s="263">
        <f>VLOOKUP(B27,Startlist!#REF!,6,FALSE)</f>
        <v>0</v>
      </c>
      <c r="H27" s="265">
        <f>VLOOKUP(B27,Results!#REF!,12,FALSE)</f>
        <v>0</v>
      </c>
    </row>
    <row r="28" spans="1:8" ht="15" customHeight="1">
      <c r="A28" s="261">
        <f t="shared" si="0"/>
        <v>21</v>
      </c>
      <c r="B28" s="275">
        <v>202</v>
      </c>
      <c r="C28" s="262">
        <f>VLOOKUP(B28,Startlist!#REF!,2,FALSE)</f>
        <v>0</v>
      </c>
      <c r="D28" s="263">
        <f>CONCATENATE(VLOOKUP(B28,Startlist!#REF!,3,FALSE)," / ",VLOOKUP(B28,Startlist!#REF!,4,FALSE))</f>
        <v>0</v>
      </c>
      <c r="E28" s="264">
        <f>VLOOKUP(B28,Startlist!#REF!,5,FALSE)</f>
        <v>0</v>
      </c>
      <c r="F28" s="263">
        <f>VLOOKUP(B28,Startlist!#REF!,7,FALSE)</f>
        <v>0</v>
      </c>
      <c r="G28" s="263">
        <f>VLOOKUP(B28,Startlist!#REF!,6,FALSE)</f>
        <v>0</v>
      </c>
      <c r="H28" s="265">
        <f>VLOOKUP(B28,Results!#REF!,12,FALSE)</f>
        <v>0</v>
      </c>
    </row>
    <row r="29" spans="1:8" ht="15" customHeight="1">
      <c r="A29" s="261">
        <f t="shared" si="0"/>
        <v>22</v>
      </c>
      <c r="B29" s="275">
        <v>50</v>
      </c>
      <c r="C29" s="262">
        <f>VLOOKUP(B29,Startlist!#REF!,2,FALSE)</f>
        <v>0</v>
      </c>
      <c r="D29" s="263">
        <f>CONCATENATE(VLOOKUP(B29,Startlist!#REF!,3,FALSE)," / ",VLOOKUP(B29,Startlist!#REF!,4,FALSE))</f>
        <v>0</v>
      </c>
      <c r="E29" s="264">
        <f>VLOOKUP(B29,Startlist!#REF!,5,FALSE)</f>
        <v>0</v>
      </c>
      <c r="F29" s="263">
        <f>VLOOKUP(B29,Startlist!#REF!,7,FALSE)</f>
        <v>0</v>
      </c>
      <c r="G29" s="263">
        <f>VLOOKUP(B29,Startlist!#REF!,6,FALSE)</f>
        <v>0</v>
      </c>
      <c r="H29" s="265">
        <f>VLOOKUP(B29,Results!#REF!,12,FALSE)</f>
        <v>0</v>
      </c>
    </row>
    <row r="30" spans="1:8" ht="15" customHeight="1">
      <c r="A30" s="261">
        <f t="shared" si="0"/>
        <v>23</v>
      </c>
      <c r="B30" s="275">
        <v>201</v>
      </c>
      <c r="C30" s="262">
        <f>VLOOKUP(B30,Startlist!#REF!,2,FALSE)</f>
        <v>0</v>
      </c>
      <c r="D30" s="263">
        <f>CONCATENATE(VLOOKUP(B30,Startlist!#REF!,3,FALSE)," / ",VLOOKUP(B30,Startlist!#REF!,4,FALSE))</f>
        <v>0</v>
      </c>
      <c r="E30" s="264">
        <f>VLOOKUP(B30,Startlist!#REF!,5,FALSE)</f>
        <v>0</v>
      </c>
      <c r="F30" s="263">
        <f>VLOOKUP(B30,Startlist!#REF!,7,FALSE)</f>
        <v>0</v>
      </c>
      <c r="G30" s="263">
        <f>VLOOKUP(B30,Startlist!#REF!,6,FALSE)</f>
        <v>0</v>
      </c>
      <c r="H30" s="265">
        <f>VLOOKUP(B30,Results!#REF!,12,FALSE)</f>
        <v>0</v>
      </c>
    </row>
    <row r="31" spans="1:8" ht="15" customHeight="1">
      <c r="A31" s="261">
        <f t="shared" si="0"/>
        <v>24</v>
      </c>
      <c r="B31" s="275">
        <v>40</v>
      </c>
      <c r="C31" s="262">
        <f>VLOOKUP(B31,Startlist!#REF!,2,FALSE)</f>
        <v>0</v>
      </c>
      <c r="D31" s="263">
        <f>CONCATENATE(VLOOKUP(B31,Startlist!#REF!,3,FALSE)," / ",VLOOKUP(B31,Startlist!#REF!,4,FALSE))</f>
        <v>0</v>
      </c>
      <c r="E31" s="264">
        <f>VLOOKUP(B31,Startlist!#REF!,5,FALSE)</f>
        <v>0</v>
      </c>
      <c r="F31" s="263">
        <f>VLOOKUP(B31,Startlist!#REF!,7,FALSE)</f>
        <v>0</v>
      </c>
      <c r="G31" s="263">
        <f>VLOOKUP(B31,Startlist!#REF!,6,FALSE)</f>
        <v>0</v>
      </c>
      <c r="H31" s="265">
        <f>VLOOKUP(B31,Results!#REF!,12,FALSE)</f>
        <v>0</v>
      </c>
    </row>
    <row r="32" spans="1:8" ht="15" customHeight="1">
      <c r="A32" s="261">
        <f t="shared" si="0"/>
        <v>25</v>
      </c>
      <c r="B32" s="275">
        <v>200</v>
      </c>
      <c r="C32" s="262">
        <f>VLOOKUP(B32,Startlist!#REF!,2,FALSE)</f>
        <v>0</v>
      </c>
      <c r="D32" s="263">
        <f>CONCATENATE(VLOOKUP(B32,Startlist!#REF!,3,FALSE)," / ",VLOOKUP(B32,Startlist!#REF!,4,FALSE))</f>
        <v>0</v>
      </c>
      <c r="E32" s="264">
        <f>VLOOKUP(B32,Startlist!#REF!,5,FALSE)</f>
        <v>0</v>
      </c>
      <c r="F32" s="263">
        <f>VLOOKUP(B32,Startlist!#REF!,7,FALSE)</f>
        <v>0</v>
      </c>
      <c r="G32" s="263">
        <f>VLOOKUP(B32,Startlist!#REF!,6,FALSE)</f>
        <v>0</v>
      </c>
      <c r="H32" s="265">
        <f>VLOOKUP(B32,Results!#REF!,12,FALSE)</f>
        <v>0</v>
      </c>
    </row>
    <row r="33" spans="1:8" ht="15" customHeight="1">
      <c r="A33" s="261">
        <f t="shared" si="0"/>
        <v>26</v>
      </c>
      <c r="B33" s="275">
        <v>62</v>
      </c>
      <c r="C33" s="262">
        <f>VLOOKUP(B33,Startlist!#REF!,2,FALSE)</f>
        <v>0</v>
      </c>
      <c r="D33" s="263">
        <f>CONCATENATE(VLOOKUP(B33,Startlist!#REF!,3,FALSE)," / ",VLOOKUP(B33,Startlist!#REF!,4,FALSE))</f>
        <v>0</v>
      </c>
      <c r="E33" s="264">
        <f>VLOOKUP(B33,Startlist!#REF!,5,FALSE)</f>
        <v>0</v>
      </c>
      <c r="F33" s="263">
        <f>VLOOKUP(B33,Startlist!#REF!,7,FALSE)</f>
        <v>0</v>
      </c>
      <c r="G33" s="263">
        <f>VLOOKUP(B33,Startlist!#REF!,6,FALSE)</f>
        <v>0</v>
      </c>
      <c r="H33" s="265">
        <f>VLOOKUP(B33,Results!#REF!,12,FALSE)</f>
        <v>0</v>
      </c>
    </row>
    <row r="34" spans="1:8" ht="15" customHeight="1">
      <c r="A34" s="261">
        <f t="shared" si="0"/>
        <v>27</v>
      </c>
      <c r="B34" s="275">
        <v>38</v>
      </c>
      <c r="C34" s="262">
        <f>VLOOKUP(B34,Startlist!#REF!,2,FALSE)</f>
        <v>0</v>
      </c>
      <c r="D34" s="263">
        <f>CONCATENATE(VLOOKUP(B34,Startlist!#REF!,3,FALSE)," / ",VLOOKUP(B34,Startlist!#REF!,4,FALSE))</f>
        <v>0</v>
      </c>
      <c r="E34" s="264">
        <f>VLOOKUP(B34,Startlist!#REF!,5,FALSE)</f>
        <v>0</v>
      </c>
      <c r="F34" s="263">
        <f>VLOOKUP(B34,Startlist!#REF!,7,FALSE)</f>
        <v>0</v>
      </c>
      <c r="G34" s="263">
        <f>VLOOKUP(B34,Startlist!#REF!,6,FALSE)</f>
        <v>0</v>
      </c>
      <c r="H34" s="265">
        <f>VLOOKUP(B34,Results!#REF!,12,FALSE)</f>
        <v>0</v>
      </c>
    </row>
    <row r="35" spans="1:8" ht="15" customHeight="1">
      <c r="A35" s="261">
        <f t="shared" si="0"/>
        <v>28</v>
      </c>
      <c r="B35" s="275">
        <v>60</v>
      </c>
      <c r="C35" s="262">
        <f>VLOOKUP(B35,Startlist!#REF!,2,FALSE)</f>
        <v>0</v>
      </c>
      <c r="D35" s="263">
        <f>CONCATENATE(VLOOKUP(B35,Startlist!#REF!,3,FALSE)," / ",VLOOKUP(B35,Startlist!#REF!,4,FALSE))</f>
        <v>0</v>
      </c>
      <c r="E35" s="264">
        <f>VLOOKUP(B35,Startlist!#REF!,5,FALSE)</f>
        <v>0</v>
      </c>
      <c r="F35" s="263">
        <f>VLOOKUP(B35,Startlist!#REF!,7,FALSE)</f>
        <v>0</v>
      </c>
      <c r="G35" s="263">
        <f>VLOOKUP(B35,Startlist!#REF!,6,FALSE)</f>
        <v>0</v>
      </c>
      <c r="H35" s="265">
        <f>VLOOKUP(B35,Results!#REF!,12,FALSE)</f>
        <v>0</v>
      </c>
    </row>
    <row r="36" spans="1:8" ht="15" customHeight="1">
      <c r="A36" s="261">
        <f t="shared" si="0"/>
        <v>29</v>
      </c>
      <c r="B36" s="275">
        <v>46</v>
      </c>
      <c r="C36" s="262">
        <f>VLOOKUP(B36,Startlist!#REF!,2,FALSE)</f>
        <v>0</v>
      </c>
      <c r="D36" s="263">
        <f>CONCATENATE(VLOOKUP(B36,Startlist!#REF!,3,FALSE)," / ",VLOOKUP(B36,Startlist!#REF!,4,FALSE))</f>
        <v>0</v>
      </c>
      <c r="E36" s="264">
        <f>VLOOKUP(B36,Startlist!#REF!,5,FALSE)</f>
        <v>0</v>
      </c>
      <c r="F36" s="263">
        <f>VLOOKUP(B36,Startlist!#REF!,7,FALSE)</f>
        <v>0</v>
      </c>
      <c r="G36" s="263">
        <f>VLOOKUP(B36,Startlist!#REF!,6,FALSE)</f>
        <v>0</v>
      </c>
      <c r="H36" s="265">
        <f>VLOOKUP(B36,Results!#REF!,12,FALSE)</f>
        <v>0</v>
      </c>
    </row>
    <row r="37" spans="1:8" ht="15" customHeight="1">
      <c r="A37" s="261">
        <f t="shared" si="0"/>
        <v>30</v>
      </c>
      <c r="B37" s="275">
        <v>55</v>
      </c>
      <c r="C37" s="262">
        <f>VLOOKUP(B37,Startlist!#REF!,2,FALSE)</f>
        <v>0</v>
      </c>
      <c r="D37" s="263">
        <f>CONCATENATE(VLOOKUP(B37,Startlist!#REF!,3,FALSE)," / ",VLOOKUP(B37,Startlist!#REF!,4,FALSE))</f>
        <v>0</v>
      </c>
      <c r="E37" s="264">
        <f>VLOOKUP(B37,Startlist!#REF!,5,FALSE)</f>
        <v>0</v>
      </c>
      <c r="F37" s="263">
        <f>VLOOKUP(B37,Startlist!#REF!,7,FALSE)</f>
        <v>0</v>
      </c>
      <c r="G37" s="263">
        <f>VLOOKUP(B37,Startlist!#REF!,6,FALSE)</f>
        <v>0</v>
      </c>
      <c r="H37" s="265">
        <f>VLOOKUP(B37,Results!#REF!,12,FALSE)</f>
        <v>0</v>
      </c>
    </row>
    <row r="38" spans="1:8" ht="15" customHeight="1">
      <c r="A38" s="261">
        <f t="shared" si="0"/>
        <v>31</v>
      </c>
      <c r="B38" s="275">
        <v>57</v>
      </c>
      <c r="C38" s="262">
        <f>VLOOKUP(B38,Startlist!#REF!,2,FALSE)</f>
        <v>0</v>
      </c>
      <c r="D38" s="263">
        <f>CONCATENATE(VLOOKUP(B38,Startlist!#REF!,3,FALSE)," / ",VLOOKUP(B38,Startlist!#REF!,4,FALSE))</f>
        <v>0</v>
      </c>
      <c r="E38" s="264">
        <f>VLOOKUP(B38,Startlist!#REF!,5,FALSE)</f>
        <v>0</v>
      </c>
      <c r="F38" s="263">
        <f>VLOOKUP(B38,Startlist!#REF!,7,FALSE)</f>
        <v>0</v>
      </c>
      <c r="G38" s="263">
        <f>VLOOKUP(B38,Startlist!#REF!,6,FALSE)</f>
        <v>0</v>
      </c>
      <c r="H38" s="265">
        <f>VLOOKUP(B38,Results!#REF!,12,FALSE)</f>
        <v>0</v>
      </c>
    </row>
    <row r="39" spans="1:8" ht="15" customHeight="1">
      <c r="A39" s="261">
        <f t="shared" si="0"/>
        <v>32</v>
      </c>
      <c r="B39" s="275">
        <v>56</v>
      </c>
      <c r="C39" s="262">
        <f>VLOOKUP(B39,Startlist!#REF!,2,FALSE)</f>
        <v>0</v>
      </c>
      <c r="D39" s="263">
        <f>CONCATENATE(VLOOKUP(B39,Startlist!#REF!,3,FALSE)," / ",VLOOKUP(B39,Startlist!#REF!,4,FALSE))</f>
        <v>0</v>
      </c>
      <c r="E39" s="264">
        <f>VLOOKUP(B39,Startlist!#REF!,5,FALSE)</f>
        <v>0</v>
      </c>
      <c r="F39" s="263">
        <f>VLOOKUP(B39,Startlist!#REF!,7,FALSE)</f>
        <v>0</v>
      </c>
      <c r="G39" s="263">
        <f>VLOOKUP(B39,Startlist!#REF!,6,FALSE)</f>
        <v>0</v>
      </c>
      <c r="H39" s="265">
        <f>VLOOKUP(B39,Results!#REF!,12,FALSE)</f>
        <v>0</v>
      </c>
    </row>
    <row r="40" spans="1:8" ht="15" customHeight="1">
      <c r="A40" s="261">
        <f t="shared" si="0"/>
        <v>33</v>
      </c>
      <c r="B40" s="275">
        <v>61</v>
      </c>
      <c r="C40" s="262">
        <f>VLOOKUP(B40,Startlist!#REF!,2,FALSE)</f>
        <v>0</v>
      </c>
      <c r="D40" s="263">
        <f>CONCATENATE(VLOOKUP(B40,Startlist!#REF!,3,FALSE)," / ",VLOOKUP(B40,Startlist!#REF!,4,FALSE))</f>
        <v>0</v>
      </c>
      <c r="E40" s="264">
        <f>VLOOKUP(B40,Startlist!#REF!,5,FALSE)</f>
        <v>0</v>
      </c>
      <c r="F40" s="263">
        <f>VLOOKUP(B40,Startlist!#REF!,7,FALSE)</f>
        <v>0</v>
      </c>
      <c r="G40" s="263">
        <f>VLOOKUP(B40,Startlist!#REF!,6,FALSE)</f>
        <v>0</v>
      </c>
      <c r="H40" s="265">
        <f>VLOOKUP(B40,Results!#REF!,12,FALSE)</f>
        <v>0</v>
      </c>
    </row>
    <row r="41" spans="1:8" ht="15" customHeight="1">
      <c r="A41" s="261">
        <f t="shared" si="0"/>
        <v>34</v>
      </c>
      <c r="B41" s="275">
        <v>67</v>
      </c>
      <c r="C41" s="262">
        <f>VLOOKUP(B41,Startlist!#REF!,2,FALSE)</f>
        <v>0</v>
      </c>
      <c r="D41" s="263">
        <f>CONCATENATE(VLOOKUP(B41,Startlist!#REF!,3,FALSE)," / ",VLOOKUP(B41,Startlist!#REF!,4,FALSE))</f>
        <v>0</v>
      </c>
      <c r="E41" s="264">
        <f>VLOOKUP(B41,Startlist!#REF!,5,FALSE)</f>
        <v>0</v>
      </c>
      <c r="F41" s="263">
        <f>VLOOKUP(B41,Startlist!#REF!,7,FALSE)</f>
        <v>0</v>
      </c>
      <c r="G41" s="263">
        <f>VLOOKUP(B41,Startlist!#REF!,6,FALSE)</f>
        <v>0</v>
      </c>
      <c r="H41" s="265">
        <f>VLOOKUP(B41,Results!#REF!,12,FALSE)</f>
        <v>0</v>
      </c>
    </row>
    <row r="42" spans="1:8" ht="15" customHeight="1">
      <c r="A42" s="261">
        <f t="shared" si="0"/>
        <v>35</v>
      </c>
      <c r="B42" s="275">
        <v>63</v>
      </c>
      <c r="C42" s="262">
        <f>VLOOKUP(B42,Startlist!#REF!,2,FALSE)</f>
        <v>0</v>
      </c>
      <c r="D42" s="263">
        <f>CONCATENATE(VLOOKUP(B42,Startlist!#REF!,3,FALSE)," / ",VLOOKUP(B42,Startlist!#REF!,4,FALSE))</f>
        <v>0</v>
      </c>
      <c r="E42" s="264">
        <f>VLOOKUP(B42,Startlist!#REF!,5,FALSE)</f>
        <v>0</v>
      </c>
      <c r="F42" s="263">
        <f>VLOOKUP(B42,Startlist!#REF!,7,FALSE)</f>
        <v>0</v>
      </c>
      <c r="G42" s="263">
        <f>VLOOKUP(B42,Startlist!#REF!,6,FALSE)</f>
        <v>0</v>
      </c>
      <c r="H42" s="265">
        <f>VLOOKUP(B42,Results!#REF!,12,FALSE)</f>
        <v>0</v>
      </c>
    </row>
    <row r="43" spans="1:8" ht="15" customHeight="1">
      <c r="A43" s="261">
        <f t="shared" si="0"/>
        <v>36</v>
      </c>
      <c r="B43" s="275">
        <v>69</v>
      </c>
      <c r="C43" s="262">
        <f>VLOOKUP(B43,Startlist!#REF!,2,FALSE)</f>
        <v>0</v>
      </c>
      <c r="D43" s="263">
        <f>CONCATENATE(VLOOKUP(B43,Startlist!#REF!,3,FALSE)," / ",VLOOKUP(B43,Startlist!#REF!,4,FALSE))</f>
        <v>0</v>
      </c>
      <c r="E43" s="264">
        <f>VLOOKUP(B43,Startlist!#REF!,5,FALSE)</f>
        <v>0</v>
      </c>
      <c r="F43" s="263">
        <f>VLOOKUP(B43,Startlist!#REF!,7,FALSE)</f>
        <v>0</v>
      </c>
      <c r="G43" s="263">
        <f>VLOOKUP(B43,Startlist!#REF!,6,FALSE)</f>
        <v>0</v>
      </c>
      <c r="H43" s="265">
        <f>VLOOKUP(B43,Results!#REF!,12,FALSE)</f>
        <v>0</v>
      </c>
    </row>
    <row r="44" spans="1:8" ht="15" customHeight="1">
      <c r="A44" s="261">
        <f t="shared" si="0"/>
        <v>37</v>
      </c>
      <c r="B44" s="275">
        <v>26</v>
      </c>
      <c r="C44" s="262">
        <f>VLOOKUP(B44,Startlist!#REF!,2,FALSE)</f>
        <v>0</v>
      </c>
      <c r="D44" s="263">
        <f>CONCATENATE(VLOOKUP(B44,Startlist!#REF!,3,FALSE)," / ",VLOOKUP(B44,Startlist!#REF!,4,FALSE))</f>
        <v>0</v>
      </c>
      <c r="E44" s="264">
        <f>VLOOKUP(B44,Startlist!#REF!,5,FALSE)</f>
        <v>0</v>
      </c>
      <c r="F44" s="263">
        <f>VLOOKUP(B44,Startlist!#REF!,7,FALSE)</f>
        <v>0</v>
      </c>
      <c r="G44" s="263">
        <f>VLOOKUP(B44,Startlist!#REF!,6,FALSE)</f>
        <v>0</v>
      </c>
      <c r="H44" s="265">
        <f>VLOOKUP(B44,Results!#REF!,12,FALSE)</f>
        <v>0</v>
      </c>
    </row>
    <row r="45" spans="1:8" ht="15" customHeight="1">
      <c r="A45" s="261">
        <f t="shared" si="0"/>
        <v>38</v>
      </c>
      <c r="B45" s="275">
        <v>73</v>
      </c>
      <c r="C45" s="262">
        <f>VLOOKUP(B45,Startlist!#REF!,2,FALSE)</f>
        <v>0</v>
      </c>
      <c r="D45" s="263">
        <f>CONCATENATE(VLOOKUP(B45,Startlist!#REF!,3,FALSE)," / ",VLOOKUP(B45,Startlist!#REF!,4,FALSE))</f>
        <v>0</v>
      </c>
      <c r="E45" s="264">
        <f>VLOOKUP(B45,Startlist!#REF!,5,FALSE)</f>
        <v>0</v>
      </c>
      <c r="F45" s="263">
        <f>VLOOKUP(B45,Startlist!#REF!,7,FALSE)</f>
        <v>0</v>
      </c>
      <c r="G45" s="263">
        <f>VLOOKUP(B45,Startlist!#REF!,6,FALSE)</f>
        <v>0</v>
      </c>
      <c r="H45" s="265">
        <f>VLOOKUP(B45,Results!#REF!,12,FALSE)</f>
        <v>0</v>
      </c>
    </row>
    <row r="46" spans="1:8" ht="15" customHeight="1">
      <c r="A46" s="261">
        <f t="shared" si="0"/>
        <v>39</v>
      </c>
      <c r="B46" s="275">
        <v>59</v>
      </c>
      <c r="C46" s="262">
        <f>VLOOKUP(B46,Startlist!#REF!,2,FALSE)</f>
        <v>0</v>
      </c>
      <c r="D46" s="263">
        <f>CONCATENATE(VLOOKUP(B46,Startlist!#REF!,3,FALSE)," / ",VLOOKUP(B46,Startlist!#REF!,4,FALSE))</f>
        <v>0</v>
      </c>
      <c r="E46" s="264">
        <f>VLOOKUP(B46,Startlist!#REF!,5,FALSE)</f>
        <v>0</v>
      </c>
      <c r="F46" s="263">
        <f>VLOOKUP(B46,Startlist!#REF!,7,FALSE)</f>
        <v>0</v>
      </c>
      <c r="G46" s="263">
        <f>VLOOKUP(B46,Startlist!#REF!,6,FALSE)</f>
        <v>0</v>
      </c>
      <c r="H46" s="265">
        <f>VLOOKUP(B46,Results!#REF!,12,FALSE)</f>
        <v>0</v>
      </c>
    </row>
    <row r="47" spans="1:8" ht="15" customHeight="1">
      <c r="A47" s="261">
        <f t="shared" si="0"/>
        <v>40</v>
      </c>
      <c r="B47" s="275">
        <v>76</v>
      </c>
      <c r="C47" s="262">
        <f>VLOOKUP(B47,Startlist!#REF!,2,FALSE)</f>
        <v>0</v>
      </c>
      <c r="D47" s="263">
        <f>CONCATENATE(VLOOKUP(B47,Startlist!#REF!,3,FALSE)," / ",VLOOKUP(B47,Startlist!#REF!,4,FALSE))</f>
        <v>0</v>
      </c>
      <c r="E47" s="264">
        <f>VLOOKUP(B47,Startlist!#REF!,5,FALSE)</f>
        <v>0</v>
      </c>
      <c r="F47" s="263">
        <f>VLOOKUP(B47,Startlist!#REF!,7,FALSE)</f>
        <v>0</v>
      </c>
      <c r="G47" s="263">
        <f>VLOOKUP(B47,Startlist!#REF!,6,FALSE)</f>
        <v>0</v>
      </c>
      <c r="H47" s="265">
        <f>VLOOKUP(B47,Results!#REF!,12,FALSE)</f>
        <v>0</v>
      </c>
    </row>
    <row r="48" spans="1:8" ht="15" customHeight="1">
      <c r="A48" s="261">
        <f t="shared" si="0"/>
        <v>41</v>
      </c>
      <c r="B48" s="275">
        <v>78</v>
      </c>
      <c r="C48" s="262">
        <f>VLOOKUP(B48,Startlist!#REF!,2,FALSE)</f>
        <v>0</v>
      </c>
      <c r="D48" s="263">
        <f>CONCATENATE(VLOOKUP(B48,Startlist!#REF!,3,FALSE)," / ",VLOOKUP(B48,Startlist!#REF!,4,FALSE))</f>
        <v>0</v>
      </c>
      <c r="E48" s="264">
        <f>VLOOKUP(B48,Startlist!#REF!,5,FALSE)</f>
        <v>0</v>
      </c>
      <c r="F48" s="263">
        <f>VLOOKUP(B48,Startlist!#REF!,7,FALSE)</f>
        <v>0</v>
      </c>
      <c r="G48" s="263">
        <f>VLOOKUP(B48,Startlist!#REF!,6,FALSE)</f>
        <v>0</v>
      </c>
      <c r="H48" s="265">
        <f>VLOOKUP(B48,Results!#REF!,12,FALSE)</f>
        <v>0</v>
      </c>
    </row>
    <row r="49" spans="1:8" ht="15" customHeight="1">
      <c r="A49" s="261">
        <f t="shared" si="0"/>
        <v>42</v>
      </c>
      <c r="B49" s="275">
        <v>77</v>
      </c>
      <c r="C49" s="262">
        <f>VLOOKUP(B49,Startlist!#REF!,2,FALSE)</f>
        <v>0</v>
      </c>
      <c r="D49" s="263">
        <f>CONCATENATE(VLOOKUP(B49,Startlist!#REF!,3,FALSE)," / ",VLOOKUP(B49,Startlist!#REF!,4,FALSE))</f>
        <v>0</v>
      </c>
      <c r="E49" s="264">
        <f>VLOOKUP(B49,Startlist!#REF!,5,FALSE)</f>
        <v>0</v>
      </c>
      <c r="F49" s="263">
        <f>VLOOKUP(B49,Startlist!#REF!,7,FALSE)</f>
        <v>0</v>
      </c>
      <c r="G49" s="263">
        <f>VLOOKUP(B49,Startlist!#REF!,6,FALSE)</f>
        <v>0</v>
      </c>
      <c r="H49" s="265">
        <f>VLOOKUP(B49,Results!#REF!,12,FALSE)</f>
        <v>0</v>
      </c>
    </row>
    <row r="50" spans="1:8" ht="15" customHeight="1">
      <c r="A50" s="261">
        <f t="shared" si="0"/>
        <v>43</v>
      </c>
      <c r="B50" s="275">
        <v>72</v>
      </c>
      <c r="C50" s="262">
        <f>VLOOKUP(B50,Startlist!#REF!,2,FALSE)</f>
        <v>0</v>
      </c>
      <c r="D50" s="263">
        <f>CONCATENATE(VLOOKUP(B50,Startlist!#REF!,3,FALSE)," / ",VLOOKUP(B50,Startlist!#REF!,4,FALSE))</f>
        <v>0</v>
      </c>
      <c r="E50" s="264">
        <f>VLOOKUP(B50,Startlist!#REF!,5,FALSE)</f>
        <v>0</v>
      </c>
      <c r="F50" s="263">
        <f>VLOOKUP(B50,Startlist!#REF!,7,FALSE)</f>
        <v>0</v>
      </c>
      <c r="G50" s="263">
        <f>VLOOKUP(B50,Startlist!#REF!,6,FALSE)</f>
        <v>0</v>
      </c>
      <c r="H50" s="265">
        <f>VLOOKUP(B50,Results!#REF!,12,FALSE)</f>
        <v>0</v>
      </c>
    </row>
    <row r="51" spans="1:8" ht="15" customHeight="1">
      <c r="A51" s="261">
        <f t="shared" si="0"/>
        <v>44</v>
      </c>
      <c r="B51" s="275">
        <v>79</v>
      </c>
      <c r="C51" s="262">
        <f>VLOOKUP(B51,Startlist!#REF!,2,FALSE)</f>
        <v>0</v>
      </c>
      <c r="D51" s="263">
        <f>CONCATENATE(VLOOKUP(B51,Startlist!#REF!,3,FALSE)," / ",VLOOKUP(B51,Startlist!#REF!,4,FALSE))</f>
        <v>0</v>
      </c>
      <c r="E51" s="264">
        <f>VLOOKUP(B51,Startlist!#REF!,5,FALSE)</f>
        <v>0</v>
      </c>
      <c r="F51" s="263">
        <f>VLOOKUP(B51,Startlist!#REF!,7,FALSE)</f>
        <v>0</v>
      </c>
      <c r="G51" s="263">
        <f>VLOOKUP(B51,Startlist!#REF!,6,FALSE)</f>
        <v>0</v>
      </c>
      <c r="H51" s="265">
        <f>VLOOKUP(B51,Results!#REF!,12,FALSE)</f>
        <v>0</v>
      </c>
    </row>
    <row r="52" spans="1:8" ht="15" customHeight="1">
      <c r="A52" s="261">
        <f t="shared" si="0"/>
        <v>45</v>
      </c>
      <c r="B52" s="275">
        <v>64</v>
      </c>
      <c r="C52" s="262">
        <f>VLOOKUP(B52,Startlist!#REF!,2,FALSE)</f>
        <v>0</v>
      </c>
      <c r="D52" s="263">
        <f>CONCATENATE(VLOOKUP(B52,Startlist!#REF!,3,FALSE)," / ",VLOOKUP(B52,Startlist!#REF!,4,FALSE))</f>
        <v>0</v>
      </c>
      <c r="E52" s="264">
        <f>VLOOKUP(B52,Startlist!#REF!,5,FALSE)</f>
        <v>0</v>
      </c>
      <c r="F52" s="263">
        <f>VLOOKUP(B52,Startlist!#REF!,7,FALSE)</f>
        <v>0</v>
      </c>
      <c r="G52" s="263">
        <f>VLOOKUP(B52,Startlist!#REF!,6,FALSE)</f>
        <v>0</v>
      </c>
      <c r="H52" s="265">
        <f>VLOOKUP(B52,Results!#REF!,12,FALSE)</f>
        <v>0</v>
      </c>
    </row>
  </sheetData>
  <sheetProtection selectLockedCells="1" selectUnlockedCells="1"/>
  <autoFilter ref="A7:H52"/>
  <printOptions horizontalCentered="1"/>
  <pageMargins left="0" right="0" top="0" bottom="0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>
    <tabColor indexed="22"/>
  </sheetPr>
  <dimension ref="A1:H19"/>
  <sheetViews>
    <sheetView tabSelected="1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190" customWidth="1"/>
    <col min="2" max="2" width="6.00390625" style="0" customWidth="1"/>
    <col min="3" max="3" width="9.140625" style="148" customWidth="1"/>
    <col min="4" max="4" width="38.28125" style="0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251" customWidth="1"/>
  </cols>
  <sheetData>
    <row r="1" spans="5:8" ht="15.75">
      <c r="E1" s="151">
        <f>Startlist!$F1</f>
        <v>0</v>
      </c>
      <c r="H1" s="252"/>
    </row>
    <row r="2" spans="2:8" ht="15" customHeight="1">
      <c r="B2" s="253"/>
      <c r="E2" s="151">
        <f>Startlist!$F2</f>
        <v>0</v>
      </c>
      <c r="H2" s="252"/>
    </row>
    <row r="3" spans="2:8" ht="15">
      <c r="B3" s="253"/>
      <c r="E3" s="150">
        <f>Startlist!$F3</f>
        <v>0</v>
      </c>
      <c r="H3" s="252"/>
    </row>
    <row r="4" spans="2:8" ht="15">
      <c r="B4" s="253"/>
      <c r="E4" s="150">
        <f>Startlist!$F4</f>
        <v>0</v>
      </c>
      <c r="H4" s="252"/>
    </row>
    <row r="5" ht="15" customHeight="1">
      <c r="H5" s="252"/>
    </row>
    <row r="6" spans="1:8" ht="15.75" customHeight="1">
      <c r="A6" s="112" t="s">
        <v>0</v>
      </c>
      <c r="B6" s="268" t="s">
        <v>2424</v>
      </c>
      <c r="C6" s="111"/>
      <c r="D6" s="112"/>
      <c r="E6" s="112"/>
      <c r="F6" s="112"/>
      <c r="G6" s="112"/>
      <c r="H6" s="110"/>
    </row>
    <row r="7" spans="1:8" ht="14.25">
      <c r="A7" s="269"/>
      <c r="B7" s="270" t="s">
        <v>536</v>
      </c>
      <c r="C7" s="271" t="s">
        <v>2415</v>
      </c>
      <c r="D7" s="272" t="s">
        <v>2416</v>
      </c>
      <c r="E7" s="271"/>
      <c r="F7" s="273" t="s">
        <v>19</v>
      </c>
      <c r="G7" s="274" t="s">
        <v>18</v>
      </c>
      <c r="H7" s="260" t="s">
        <v>2144</v>
      </c>
    </row>
    <row r="8" spans="1:8" ht="15" customHeight="1">
      <c r="A8" s="261">
        <v>1</v>
      </c>
      <c r="B8" s="275">
        <v>100</v>
      </c>
      <c r="C8" s="262">
        <f>VLOOKUP(B8,Startlist!#REF!,2,FALSE)</f>
        <v>0</v>
      </c>
      <c r="D8" s="263">
        <f>CONCATENATE(VLOOKUP(B8,Startlist!#REF!,3,FALSE)," / ",VLOOKUP(B8,Startlist!#REF!,4,FALSE))</f>
        <v>0</v>
      </c>
      <c r="E8" s="264">
        <f>VLOOKUP(B8,Startlist!#REF!,5,FALSE)</f>
        <v>0</v>
      </c>
      <c r="F8" s="263">
        <f>VLOOKUP(B8,Startlist!#REF!,7,FALSE)</f>
        <v>0</v>
      </c>
      <c r="G8" s="263">
        <f>VLOOKUP(B8,Startlist!#REF!,6,FALSE)</f>
        <v>0</v>
      </c>
      <c r="H8" s="265">
        <f>VLOOKUP(B8,Results!#REF!,12,FALSE)</f>
        <v>0</v>
      </c>
    </row>
    <row r="9" spans="1:8" ht="15" customHeight="1">
      <c r="A9" s="261">
        <f aca="true" t="shared" si="0" ref="A9:A19">A8+1</f>
        <v>2</v>
      </c>
      <c r="B9" s="275">
        <v>3</v>
      </c>
      <c r="C9" s="262">
        <f>VLOOKUP(B9,Startlist!#REF!,2,FALSE)</f>
        <v>0</v>
      </c>
      <c r="D9" s="263">
        <f>CONCATENATE(VLOOKUP(B9,Startlist!#REF!,3,FALSE)," / ",VLOOKUP(B9,Startlist!#REF!,4,FALSE))</f>
        <v>0</v>
      </c>
      <c r="E9" s="264">
        <f>VLOOKUP(B9,Startlist!#REF!,5,FALSE)</f>
        <v>0</v>
      </c>
      <c r="F9" s="263">
        <f>VLOOKUP(B9,Startlist!#REF!,7,FALSE)</f>
        <v>0</v>
      </c>
      <c r="G9" s="263">
        <f>VLOOKUP(B9,Startlist!#REF!,6,FALSE)</f>
        <v>0</v>
      </c>
      <c r="H9" s="265">
        <f>VLOOKUP(B9,Results!#REF!,12,FALSE)</f>
        <v>0</v>
      </c>
    </row>
    <row r="10" spans="1:8" ht="15" customHeight="1">
      <c r="A10" s="261">
        <f t="shared" si="0"/>
        <v>3</v>
      </c>
      <c r="B10" s="275">
        <v>9</v>
      </c>
      <c r="C10" s="262">
        <f>VLOOKUP(B10,Startlist!#REF!,2,FALSE)</f>
        <v>0</v>
      </c>
      <c r="D10" s="263">
        <f>CONCATENATE(VLOOKUP(B10,Startlist!#REF!,3,FALSE)," / ",VLOOKUP(B10,Startlist!#REF!,4,FALSE))</f>
        <v>0</v>
      </c>
      <c r="E10" s="264">
        <f>VLOOKUP(B10,Startlist!#REF!,5,FALSE)</f>
        <v>0</v>
      </c>
      <c r="F10" s="263">
        <f>VLOOKUP(B10,Startlist!#REF!,7,FALSE)</f>
        <v>0</v>
      </c>
      <c r="G10" s="263">
        <f>VLOOKUP(B10,Startlist!#REF!,6,FALSE)</f>
        <v>0</v>
      </c>
      <c r="H10" s="265">
        <f>VLOOKUP(B10,Results!#REF!,12,FALSE)</f>
        <v>0</v>
      </c>
    </row>
    <row r="11" spans="1:8" ht="15" customHeight="1">
      <c r="A11" s="261">
        <f t="shared" si="0"/>
        <v>4</v>
      </c>
      <c r="B11" s="275">
        <v>5</v>
      </c>
      <c r="C11" s="262">
        <f>VLOOKUP(B11,Startlist!#REF!,2,FALSE)</f>
        <v>0</v>
      </c>
      <c r="D11" s="263">
        <f>CONCATENATE(VLOOKUP(B11,Startlist!#REF!,3,FALSE)," / ",VLOOKUP(B11,Startlist!#REF!,4,FALSE))</f>
        <v>0</v>
      </c>
      <c r="E11" s="264">
        <f>VLOOKUP(B11,Startlist!#REF!,5,FALSE)</f>
        <v>0</v>
      </c>
      <c r="F11" s="263">
        <f>VLOOKUP(B11,Startlist!#REF!,7,FALSE)</f>
        <v>0</v>
      </c>
      <c r="G11" s="263">
        <f>VLOOKUP(B11,Startlist!#REF!,6,FALSE)</f>
        <v>0</v>
      </c>
      <c r="H11" s="265">
        <f>VLOOKUP(B11,Results!#REF!,12,FALSE)</f>
        <v>0</v>
      </c>
    </row>
    <row r="12" spans="1:8" ht="15" customHeight="1">
      <c r="A12" s="261">
        <f t="shared" si="0"/>
        <v>5</v>
      </c>
      <c r="B12" s="275">
        <v>7</v>
      </c>
      <c r="C12" s="262">
        <f>VLOOKUP(B12,Startlist!#REF!,2,FALSE)</f>
        <v>0</v>
      </c>
      <c r="D12" s="263">
        <f>CONCATENATE(VLOOKUP(B12,Startlist!#REF!,3,FALSE)," / ",VLOOKUP(B12,Startlist!#REF!,4,FALSE))</f>
        <v>0</v>
      </c>
      <c r="E12" s="264">
        <f>VLOOKUP(B12,Startlist!#REF!,5,FALSE)</f>
        <v>0</v>
      </c>
      <c r="F12" s="263">
        <f>VLOOKUP(B12,Startlist!#REF!,7,FALSE)</f>
        <v>0</v>
      </c>
      <c r="G12" s="263">
        <f>VLOOKUP(B12,Startlist!#REF!,6,FALSE)</f>
        <v>0</v>
      </c>
      <c r="H12" s="265">
        <f>VLOOKUP(B12,Results!#REF!,12,FALSE)</f>
        <v>0</v>
      </c>
    </row>
    <row r="13" spans="1:8" ht="15" customHeight="1">
      <c r="A13" s="261">
        <f t="shared" si="0"/>
        <v>6</v>
      </c>
      <c r="B13" s="275">
        <v>24</v>
      </c>
      <c r="C13" s="262">
        <f>VLOOKUP(B13,Startlist!#REF!,2,FALSE)</f>
        <v>0</v>
      </c>
      <c r="D13" s="263">
        <f>CONCATENATE(VLOOKUP(B13,Startlist!#REF!,3,FALSE)," / ",VLOOKUP(B13,Startlist!#REF!,4,FALSE))</f>
        <v>0</v>
      </c>
      <c r="E13" s="264">
        <f>VLOOKUP(B13,Startlist!#REF!,5,FALSE)</f>
        <v>0</v>
      </c>
      <c r="F13" s="263">
        <f>VLOOKUP(B13,Startlist!#REF!,7,FALSE)</f>
        <v>0</v>
      </c>
      <c r="G13" s="263">
        <f>VLOOKUP(B13,Startlist!#REF!,6,FALSE)</f>
        <v>0</v>
      </c>
      <c r="H13" s="265">
        <f>VLOOKUP(B13,Results!#REF!,12,FALSE)</f>
        <v>0</v>
      </c>
    </row>
    <row r="14" spans="1:8" ht="15" customHeight="1">
      <c r="A14" s="261">
        <f t="shared" si="0"/>
        <v>7</v>
      </c>
      <c r="B14" s="275">
        <v>22</v>
      </c>
      <c r="C14" s="262">
        <f>VLOOKUP(B14,Startlist!#REF!,2,FALSE)</f>
        <v>0</v>
      </c>
      <c r="D14" s="263">
        <f>CONCATENATE(VLOOKUP(B14,Startlist!#REF!,3,FALSE)," / ",VLOOKUP(B14,Startlist!#REF!,4,FALSE))</f>
        <v>0</v>
      </c>
      <c r="E14" s="264">
        <f>VLOOKUP(B14,Startlist!#REF!,5,FALSE)</f>
        <v>0</v>
      </c>
      <c r="F14" s="263">
        <f>VLOOKUP(B14,Startlist!#REF!,7,FALSE)</f>
        <v>0</v>
      </c>
      <c r="G14" s="263">
        <f>VLOOKUP(B14,Startlist!#REF!,6,FALSE)</f>
        <v>0</v>
      </c>
      <c r="H14" s="265">
        <f>VLOOKUP(B14,Results!#REF!,12,FALSE)</f>
        <v>0</v>
      </c>
    </row>
    <row r="15" spans="1:8" ht="15" customHeight="1">
      <c r="A15" s="261">
        <f t="shared" si="0"/>
        <v>8</v>
      </c>
      <c r="B15" s="275">
        <v>23</v>
      </c>
      <c r="C15" s="262">
        <f>VLOOKUP(B15,Startlist!#REF!,2,FALSE)</f>
        <v>0</v>
      </c>
      <c r="D15" s="263">
        <f>CONCATENATE(VLOOKUP(B15,Startlist!#REF!,3,FALSE)," / ",VLOOKUP(B15,Startlist!#REF!,4,FALSE))</f>
        <v>0</v>
      </c>
      <c r="E15" s="264">
        <f>VLOOKUP(B15,Startlist!#REF!,5,FALSE)</f>
        <v>0</v>
      </c>
      <c r="F15" s="263">
        <f>VLOOKUP(B15,Startlist!#REF!,7,FALSE)</f>
        <v>0</v>
      </c>
      <c r="G15" s="263">
        <f>VLOOKUP(B15,Startlist!#REF!,6,FALSE)</f>
        <v>0</v>
      </c>
      <c r="H15" s="265">
        <f>VLOOKUP(B15,Results!#REF!,12,FALSE)</f>
        <v>0</v>
      </c>
    </row>
    <row r="16" spans="1:8" ht="15" customHeight="1">
      <c r="A16" s="261">
        <f t="shared" si="0"/>
        <v>9</v>
      </c>
      <c r="B16" s="275">
        <v>27</v>
      </c>
      <c r="C16" s="262">
        <f>VLOOKUP(B16,Startlist!#REF!,2,FALSE)</f>
        <v>0</v>
      </c>
      <c r="D16" s="263">
        <f>CONCATENATE(VLOOKUP(B16,Startlist!#REF!,3,FALSE)," / ",VLOOKUP(B16,Startlist!#REF!,4,FALSE))</f>
        <v>0</v>
      </c>
      <c r="E16" s="264">
        <f>VLOOKUP(B16,Startlist!#REF!,5,FALSE)</f>
        <v>0</v>
      </c>
      <c r="F16" s="263">
        <f>VLOOKUP(B16,Startlist!#REF!,7,FALSE)</f>
        <v>0</v>
      </c>
      <c r="G16" s="263">
        <f>VLOOKUP(B16,Startlist!#REF!,6,FALSE)</f>
        <v>0</v>
      </c>
      <c r="H16" s="265">
        <f>VLOOKUP(B16,Results!#REF!,12,FALSE)</f>
        <v>0</v>
      </c>
    </row>
    <row r="17" spans="1:8" ht="15" customHeight="1">
      <c r="A17" s="261">
        <f t="shared" si="0"/>
        <v>10</v>
      </c>
      <c r="B17" s="275">
        <v>48</v>
      </c>
      <c r="C17" s="262">
        <f>VLOOKUP(B17,Startlist!#REF!,2,FALSE)</f>
        <v>0</v>
      </c>
      <c r="D17" s="263">
        <f>CONCATENATE(VLOOKUP(B17,Startlist!#REF!,3,FALSE)," / ",VLOOKUP(B17,Startlist!#REF!,4,FALSE))</f>
        <v>0</v>
      </c>
      <c r="E17" s="264">
        <f>VLOOKUP(B17,Startlist!#REF!,5,FALSE)</f>
        <v>0</v>
      </c>
      <c r="F17" s="263">
        <f>VLOOKUP(B17,Startlist!#REF!,7,FALSE)</f>
        <v>0</v>
      </c>
      <c r="G17" s="263">
        <f>VLOOKUP(B17,Startlist!#REF!,6,FALSE)</f>
        <v>0</v>
      </c>
      <c r="H17" s="265">
        <f>VLOOKUP(B17,Results!#REF!,12,FALSE)</f>
        <v>0</v>
      </c>
    </row>
    <row r="18" spans="1:8" ht="15" customHeight="1">
      <c r="A18" s="261">
        <f t="shared" si="0"/>
        <v>11</v>
      </c>
      <c r="B18" s="275">
        <v>200</v>
      </c>
      <c r="C18" s="262">
        <f>VLOOKUP(B18,Startlist!#REF!,2,FALSE)</f>
        <v>0</v>
      </c>
      <c r="D18" s="263">
        <f>CONCATENATE(VLOOKUP(B18,Startlist!#REF!,3,FALSE)," / ",VLOOKUP(B18,Startlist!#REF!,4,FALSE))</f>
        <v>0</v>
      </c>
      <c r="E18" s="264">
        <f>VLOOKUP(B18,Startlist!#REF!,5,FALSE)</f>
        <v>0</v>
      </c>
      <c r="F18" s="263">
        <f>VLOOKUP(B18,Startlist!#REF!,7,FALSE)</f>
        <v>0</v>
      </c>
      <c r="G18" s="263">
        <f>VLOOKUP(B18,Startlist!#REF!,6,FALSE)</f>
        <v>0</v>
      </c>
      <c r="H18" s="265">
        <f>VLOOKUP(B18,Results!#REF!,12,FALSE)</f>
        <v>0</v>
      </c>
    </row>
    <row r="19" spans="1:8" ht="15" customHeight="1">
      <c r="A19" s="261">
        <f t="shared" si="0"/>
        <v>12</v>
      </c>
      <c r="B19" s="275">
        <v>55</v>
      </c>
      <c r="C19" s="262">
        <f>VLOOKUP(B19,Startlist!#REF!,2,FALSE)</f>
        <v>0</v>
      </c>
      <c r="D19" s="263">
        <f>CONCATENATE(VLOOKUP(B19,Startlist!#REF!,3,FALSE)," / ",VLOOKUP(B19,Startlist!#REF!,4,FALSE))</f>
        <v>0</v>
      </c>
      <c r="E19" s="264">
        <f>VLOOKUP(B19,Startlist!#REF!,5,FALSE)</f>
        <v>0</v>
      </c>
      <c r="F19" s="263">
        <f>VLOOKUP(B19,Startlist!#REF!,7,FALSE)</f>
        <v>0</v>
      </c>
      <c r="G19" s="263">
        <f>VLOOKUP(B19,Startlist!#REF!,6,FALSE)</f>
        <v>0</v>
      </c>
      <c r="H19" s="265">
        <f>VLOOKUP(B19,Results!#REF!,12,FALSE)</f>
        <v>0</v>
      </c>
    </row>
  </sheetData>
  <sheetProtection selectLockedCells="1" selectUnlockedCells="1"/>
  <autoFilter ref="A7:H19"/>
  <printOptions horizontalCentered="1"/>
  <pageMargins left="0" right="0" top="0" bottom="0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Q19"/>
  <sheetViews>
    <sheetView tabSelected="1" workbookViewId="0" topLeftCell="A1">
      <selection activeCell="A7" sqref="A7"/>
    </sheetView>
  </sheetViews>
  <sheetFormatPr defaultColWidth="9.140625" defaultRowHeight="12.75"/>
  <cols>
    <col min="1" max="1" width="7.140625" style="0" customWidth="1"/>
    <col min="2" max="2" width="4.28125" style="0" customWidth="1"/>
    <col min="3" max="3" width="23.421875" style="0" customWidth="1"/>
    <col min="4" max="14" width="6.7109375" style="0" customWidth="1"/>
    <col min="15" max="15" width="14.57421875" style="0" customWidth="1"/>
  </cols>
  <sheetData>
    <row r="1" spans="1:17" ht="6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38"/>
      <c r="Q1" s="40"/>
    </row>
    <row r="2" spans="1:17" ht="15.75">
      <c r="A2" s="44">
        <f>Startlist!$F2</f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38"/>
      <c r="Q2" s="40"/>
    </row>
    <row r="3" spans="1:17" ht="15">
      <c r="A3" s="45">
        <f>Startlist!$F3</f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38"/>
      <c r="Q3" s="40"/>
    </row>
    <row r="4" spans="1:17" ht="15">
      <c r="A4" s="45">
        <f>Startlist!$F4</f>
        <v>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38"/>
      <c r="Q4" s="40"/>
    </row>
    <row r="5" spans="1:17" ht="15">
      <c r="A5" s="46" t="s">
        <v>2425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38"/>
      <c r="Q5" s="40"/>
    </row>
    <row r="6" spans="1:17" ht="12.75">
      <c r="A6" s="49" t="s">
        <v>535</v>
      </c>
      <c r="B6" s="50" t="s">
        <v>536</v>
      </c>
      <c r="C6" s="51" t="s">
        <v>537</v>
      </c>
      <c r="D6" s="276" t="s">
        <v>1417</v>
      </c>
      <c r="E6" s="276"/>
      <c r="F6" s="276"/>
      <c r="G6" s="276"/>
      <c r="H6" s="276"/>
      <c r="I6" s="276"/>
      <c r="J6" s="276"/>
      <c r="K6" s="276"/>
      <c r="L6" s="276"/>
      <c r="M6" s="276"/>
      <c r="N6" s="53" t="s">
        <v>539</v>
      </c>
      <c r="O6" s="53" t="s">
        <v>540</v>
      </c>
      <c r="P6" s="38"/>
      <c r="Q6" s="40"/>
    </row>
    <row r="7" spans="1:17" ht="12.75">
      <c r="A7" s="54" t="s">
        <v>541</v>
      </c>
      <c r="B7" s="55"/>
      <c r="C7" s="56" t="s">
        <v>19</v>
      </c>
      <c r="D7" s="277" t="s">
        <v>542</v>
      </c>
      <c r="E7" s="278" t="s">
        <v>543</v>
      </c>
      <c r="F7" s="278" t="s">
        <v>544</v>
      </c>
      <c r="G7" s="278" t="s">
        <v>545</v>
      </c>
      <c r="H7" s="278" t="s">
        <v>1418</v>
      </c>
      <c r="I7" s="278" t="s">
        <v>1419</v>
      </c>
      <c r="J7" s="278" t="s">
        <v>1420</v>
      </c>
      <c r="K7" s="278" t="s">
        <v>1421</v>
      </c>
      <c r="L7" s="278" t="s">
        <v>1422</v>
      </c>
      <c r="M7" s="279">
        <v>10</v>
      </c>
      <c r="N7" s="58"/>
      <c r="O7" s="54" t="s">
        <v>546</v>
      </c>
      <c r="P7" s="38"/>
      <c r="Q7" s="40"/>
    </row>
    <row r="8" spans="1:17" ht="12.75">
      <c r="A8" s="89" t="s">
        <v>1629</v>
      </c>
      <c r="B8" s="90">
        <v>201</v>
      </c>
      <c r="C8" s="91" t="s">
        <v>765</v>
      </c>
      <c r="D8" s="92" t="s">
        <v>766</v>
      </c>
      <c r="E8" s="85" t="s">
        <v>741</v>
      </c>
      <c r="F8" s="85" t="s">
        <v>767</v>
      </c>
      <c r="G8" s="85" t="s">
        <v>768</v>
      </c>
      <c r="H8" s="85" t="s">
        <v>1630</v>
      </c>
      <c r="I8" s="85" t="s">
        <v>1631</v>
      </c>
      <c r="J8" s="85" t="s">
        <v>1630</v>
      </c>
      <c r="K8" s="85" t="s">
        <v>1632</v>
      </c>
      <c r="L8" s="85" t="s">
        <v>1633</v>
      </c>
      <c r="M8" s="93" t="s">
        <v>1634</v>
      </c>
      <c r="N8" s="94"/>
      <c r="O8" s="95" t="s">
        <v>1635</v>
      </c>
      <c r="P8" s="96"/>
      <c r="Q8" s="97"/>
    </row>
    <row r="9" spans="1:17" ht="12.75">
      <c r="A9" s="98" t="s">
        <v>120</v>
      </c>
      <c r="B9" s="99"/>
      <c r="C9" s="100" t="s">
        <v>129</v>
      </c>
      <c r="D9" s="101" t="s">
        <v>770</v>
      </c>
      <c r="E9" s="86" t="s">
        <v>681</v>
      </c>
      <c r="F9" s="86" t="s">
        <v>771</v>
      </c>
      <c r="G9" s="86" t="s">
        <v>772</v>
      </c>
      <c r="H9" s="86" t="s">
        <v>1636</v>
      </c>
      <c r="I9" s="86" t="s">
        <v>782</v>
      </c>
      <c r="J9" s="86" t="s">
        <v>691</v>
      </c>
      <c r="K9" s="86" t="s">
        <v>1637</v>
      </c>
      <c r="L9" s="86" t="s">
        <v>1638</v>
      </c>
      <c r="M9" s="102" t="s">
        <v>770</v>
      </c>
      <c r="N9" s="103"/>
      <c r="O9" s="104" t="s">
        <v>1639</v>
      </c>
      <c r="P9" s="96"/>
      <c r="Q9" s="97"/>
    </row>
    <row r="10" spans="1:17" ht="12.75">
      <c r="A10" s="89" t="s">
        <v>1665</v>
      </c>
      <c r="B10" s="90">
        <v>205</v>
      </c>
      <c r="C10" s="91" t="s">
        <v>728</v>
      </c>
      <c r="D10" s="92" t="s">
        <v>729</v>
      </c>
      <c r="E10" s="85" t="s">
        <v>730</v>
      </c>
      <c r="F10" s="85" t="s">
        <v>731</v>
      </c>
      <c r="G10" s="85" t="s">
        <v>732</v>
      </c>
      <c r="H10" s="85" t="s">
        <v>1666</v>
      </c>
      <c r="I10" s="85" t="s">
        <v>1667</v>
      </c>
      <c r="J10" s="85" t="s">
        <v>1668</v>
      </c>
      <c r="K10" s="85" t="s">
        <v>1669</v>
      </c>
      <c r="L10" s="85" t="s">
        <v>1670</v>
      </c>
      <c r="M10" s="93" t="s">
        <v>1671</v>
      </c>
      <c r="N10" s="94"/>
      <c r="O10" s="95" t="s">
        <v>1672</v>
      </c>
      <c r="P10" s="96"/>
      <c r="Q10" s="97"/>
    </row>
    <row r="11" spans="1:17" ht="12.75">
      <c r="A11" s="98" t="s">
        <v>120</v>
      </c>
      <c r="B11" s="99"/>
      <c r="C11" s="100" t="s">
        <v>129</v>
      </c>
      <c r="D11" s="101" t="s">
        <v>734</v>
      </c>
      <c r="E11" s="86" t="s">
        <v>735</v>
      </c>
      <c r="F11" s="86" t="s">
        <v>736</v>
      </c>
      <c r="G11" s="86" t="s">
        <v>735</v>
      </c>
      <c r="H11" s="86" t="s">
        <v>827</v>
      </c>
      <c r="I11" s="86" t="s">
        <v>1673</v>
      </c>
      <c r="J11" s="86" t="s">
        <v>815</v>
      </c>
      <c r="K11" s="86" t="s">
        <v>795</v>
      </c>
      <c r="L11" s="86" t="s">
        <v>1674</v>
      </c>
      <c r="M11" s="102" t="s">
        <v>783</v>
      </c>
      <c r="N11" s="103"/>
      <c r="O11" s="104" t="s">
        <v>1675</v>
      </c>
      <c r="P11" s="96"/>
      <c r="Q11" s="97"/>
    </row>
    <row r="12" spans="1:17" ht="12.75">
      <c r="A12" s="89" t="s">
        <v>829</v>
      </c>
      <c r="B12" s="90">
        <v>202</v>
      </c>
      <c r="C12" s="91" t="s">
        <v>787</v>
      </c>
      <c r="D12" s="92" t="s">
        <v>788</v>
      </c>
      <c r="E12" s="85" t="s">
        <v>789</v>
      </c>
      <c r="F12" s="85" t="s">
        <v>790</v>
      </c>
      <c r="G12" s="85" t="s">
        <v>791</v>
      </c>
      <c r="H12" s="85" t="s">
        <v>1720</v>
      </c>
      <c r="I12" s="85" t="s">
        <v>1721</v>
      </c>
      <c r="J12" s="85" t="s">
        <v>1655</v>
      </c>
      <c r="K12" s="85" t="s">
        <v>1722</v>
      </c>
      <c r="L12" s="85" t="s">
        <v>1723</v>
      </c>
      <c r="M12" s="93" t="s">
        <v>1724</v>
      </c>
      <c r="N12" s="94"/>
      <c r="O12" s="95" t="s">
        <v>1725</v>
      </c>
      <c r="P12" s="96"/>
      <c r="Q12" s="97"/>
    </row>
    <row r="13" spans="1:17" ht="12.75">
      <c r="A13" s="98" t="s">
        <v>120</v>
      </c>
      <c r="B13" s="99"/>
      <c r="C13" s="100" t="s">
        <v>129</v>
      </c>
      <c r="D13" s="101" t="s">
        <v>793</v>
      </c>
      <c r="E13" s="86" t="s">
        <v>794</v>
      </c>
      <c r="F13" s="86" t="s">
        <v>714</v>
      </c>
      <c r="G13" s="86" t="s">
        <v>795</v>
      </c>
      <c r="H13" s="86" t="s">
        <v>1726</v>
      </c>
      <c r="I13" s="86" t="s">
        <v>1362</v>
      </c>
      <c r="J13" s="86" t="s">
        <v>1727</v>
      </c>
      <c r="K13" s="86" t="s">
        <v>1728</v>
      </c>
      <c r="L13" s="86" t="s">
        <v>1729</v>
      </c>
      <c r="M13" s="102" t="s">
        <v>1704</v>
      </c>
      <c r="N13" s="103"/>
      <c r="O13" s="104" t="s">
        <v>1730</v>
      </c>
      <c r="P13" s="96"/>
      <c r="Q13" s="97"/>
    </row>
    <row r="14" spans="1:17" ht="12.75">
      <c r="A14" s="89" t="s">
        <v>1741</v>
      </c>
      <c r="B14" s="90">
        <v>203</v>
      </c>
      <c r="C14" s="91" t="s">
        <v>931</v>
      </c>
      <c r="D14" s="92" t="s">
        <v>932</v>
      </c>
      <c r="E14" s="85" t="s">
        <v>902</v>
      </c>
      <c r="F14" s="85" t="s">
        <v>933</v>
      </c>
      <c r="G14" s="85" t="s">
        <v>934</v>
      </c>
      <c r="H14" s="85" t="s">
        <v>1742</v>
      </c>
      <c r="I14" s="85" t="s">
        <v>1699</v>
      </c>
      <c r="J14" s="85" t="s">
        <v>1743</v>
      </c>
      <c r="K14" s="85" t="s">
        <v>1744</v>
      </c>
      <c r="L14" s="85" t="s">
        <v>1745</v>
      </c>
      <c r="M14" s="93" t="s">
        <v>1746</v>
      </c>
      <c r="N14" s="94"/>
      <c r="O14" s="95" t="s">
        <v>1747</v>
      </c>
      <c r="P14" s="96"/>
      <c r="Q14" s="97"/>
    </row>
    <row r="15" spans="1:17" ht="12.75">
      <c r="A15" s="98" t="s">
        <v>120</v>
      </c>
      <c r="B15" s="99"/>
      <c r="C15" s="100" t="s">
        <v>129</v>
      </c>
      <c r="D15" s="101" t="s">
        <v>936</v>
      </c>
      <c r="E15" s="86" t="s">
        <v>937</v>
      </c>
      <c r="F15" s="86" t="s">
        <v>938</v>
      </c>
      <c r="G15" s="86" t="s">
        <v>939</v>
      </c>
      <c r="H15" s="86" t="s">
        <v>1748</v>
      </c>
      <c r="I15" s="86" t="s">
        <v>1749</v>
      </c>
      <c r="J15" s="86" t="s">
        <v>1728</v>
      </c>
      <c r="K15" s="86" t="s">
        <v>1750</v>
      </c>
      <c r="L15" s="86" t="s">
        <v>1751</v>
      </c>
      <c r="M15" s="102" t="s">
        <v>827</v>
      </c>
      <c r="N15" s="103"/>
      <c r="O15" s="104" t="s">
        <v>1752</v>
      </c>
      <c r="P15" s="96"/>
      <c r="Q15" s="97"/>
    </row>
    <row r="16" spans="1:17" ht="12.75">
      <c r="A16" s="89" t="s">
        <v>868</v>
      </c>
      <c r="B16" s="90">
        <v>200</v>
      </c>
      <c r="C16" s="91" t="s">
        <v>953</v>
      </c>
      <c r="D16" s="92" t="s">
        <v>902</v>
      </c>
      <c r="E16" s="85" t="s">
        <v>954</v>
      </c>
      <c r="F16" s="85" t="s">
        <v>904</v>
      </c>
      <c r="G16" s="85" t="s">
        <v>955</v>
      </c>
      <c r="H16" s="85" t="s">
        <v>1765</v>
      </c>
      <c r="I16" s="85" t="s">
        <v>1766</v>
      </c>
      <c r="J16" s="85" t="s">
        <v>1767</v>
      </c>
      <c r="K16" s="85" t="s">
        <v>1768</v>
      </c>
      <c r="L16" s="85" t="s">
        <v>1769</v>
      </c>
      <c r="M16" s="93" t="s">
        <v>1770</v>
      </c>
      <c r="N16" s="94"/>
      <c r="O16" s="95" t="s">
        <v>1771</v>
      </c>
      <c r="P16" s="96"/>
      <c r="Q16" s="97"/>
    </row>
    <row r="17" spans="1:17" ht="12.75">
      <c r="A17" s="98" t="s">
        <v>120</v>
      </c>
      <c r="B17" s="99"/>
      <c r="C17" s="100" t="s">
        <v>123</v>
      </c>
      <c r="D17" s="101" t="s">
        <v>835</v>
      </c>
      <c r="E17" s="86" t="s">
        <v>957</v>
      </c>
      <c r="F17" s="86" t="s">
        <v>958</v>
      </c>
      <c r="G17" s="86" t="s">
        <v>959</v>
      </c>
      <c r="H17" s="86" t="s">
        <v>835</v>
      </c>
      <c r="I17" s="86" t="s">
        <v>1772</v>
      </c>
      <c r="J17" s="86" t="s">
        <v>1772</v>
      </c>
      <c r="K17" s="86" t="s">
        <v>854</v>
      </c>
      <c r="L17" s="86" t="s">
        <v>1773</v>
      </c>
      <c r="M17" s="102" t="s">
        <v>918</v>
      </c>
      <c r="N17" s="103"/>
      <c r="O17" s="104" t="s">
        <v>1774</v>
      </c>
      <c r="P17" s="96"/>
      <c r="Q17" s="97"/>
    </row>
    <row r="18" spans="1:17" ht="12.75" customHeight="1">
      <c r="A18" s="89"/>
      <c r="B18" s="90">
        <v>208</v>
      </c>
      <c r="C18" s="91" t="s">
        <v>673</v>
      </c>
      <c r="D18" s="92" t="s">
        <v>674</v>
      </c>
      <c r="E18" s="85" t="s">
        <v>675</v>
      </c>
      <c r="F18" s="85" t="s">
        <v>676</v>
      </c>
      <c r="G18" s="85" t="s">
        <v>677</v>
      </c>
      <c r="H18" s="85"/>
      <c r="I18" s="85"/>
      <c r="J18" s="85"/>
      <c r="K18" s="85"/>
      <c r="L18" s="85"/>
      <c r="M18" s="93"/>
      <c r="N18" s="105" t="s">
        <v>1413</v>
      </c>
      <c r="O18" s="106"/>
      <c r="P18" s="96"/>
      <c r="Q18" s="97"/>
    </row>
    <row r="19" spans="1:17" ht="12.75" customHeight="1">
      <c r="A19" s="98" t="s">
        <v>120</v>
      </c>
      <c r="B19" s="99"/>
      <c r="C19" s="100" t="s">
        <v>147</v>
      </c>
      <c r="D19" s="101" t="s">
        <v>679</v>
      </c>
      <c r="E19" s="86" t="s">
        <v>680</v>
      </c>
      <c r="F19" s="86" t="s">
        <v>679</v>
      </c>
      <c r="G19" s="86" t="s">
        <v>681</v>
      </c>
      <c r="H19" s="86"/>
      <c r="I19" s="86"/>
      <c r="J19" s="86"/>
      <c r="K19" s="86"/>
      <c r="L19" s="86"/>
      <c r="M19" s="102"/>
      <c r="N19" s="107"/>
      <c r="O19" s="108"/>
      <c r="P19" s="96"/>
      <c r="Q19" s="97"/>
    </row>
  </sheetData>
  <sheetProtection selectLockedCells="1" selectUnlockedCells="1"/>
  <mergeCells count="4">
    <mergeCell ref="A2:O2"/>
    <mergeCell ref="A3:O3"/>
    <mergeCell ref="A4:O4"/>
    <mergeCell ref="D6:M6"/>
  </mergeCells>
  <printOptions horizontalCentered="1"/>
  <pageMargins left="0" right="0" top="0" bottom="0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87"/>
  <sheetViews>
    <sheetView tabSelected="1" workbookViewId="0" topLeftCell="A2">
      <selection activeCell="A7" sqref="A7"/>
    </sheetView>
  </sheetViews>
  <sheetFormatPr defaultColWidth="9.140625" defaultRowHeight="12.75"/>
  <cols>
    <col min="1" max="1" width="5.28125" style="1" customWidth="1"/>
    <col min="2" max="2" width="6.00390625" style="2" customWidth="1"/>
    <col min="3" max="3" width="9.140625" style="3" customWidth="1"/>
    <col min="4" max="4" width="23.00390625" style="4" customWidth="1"/>
    <col min="5" max="5" width="21.421875" style="4" customWidth="1"/>
    <col min="6" max="6" width="11.8515625" style="4" customWidth="1"/>
    <col min="7" max="7" width="29.00390625" style="4" customWidth="1"/>
    <col min="8" max="8" width="24.421875" style="4" customWidth="1"/>
    <col min="9" max="16384" width="9.140625" style="4" customWidth="1"/>
  </cols>
  <sheetData>
    <row r="1" spans="1:9" ht="15" hidden="1">
      <c r="A1" s="5"/>
      <c r="B1" s="6"/>
      <c r="C1" s="7"/>
      <c r="D1" s="8"/>
      <c r="E1" s="8"/>
      <c r="F1" s="9" t="s">
        <v>0</v>
      </c>
      <c r="G1" s="8"/>
      <c r="H1" s="8"/>
      <c r="I1" s="8"/>
    </row>
    <row r="2" spans="1:9" ht="15.75">
      <c r="A2" s="10"/>
      <c r="B2" s="11"/>
      <c r="C2" s="7"/>
      <c r="D2" s="8"/>
      <c r="E2" s="12"/>
      <c r="F2" s="13" t="s">
        <v>1</v>
      </c>
      <c r="G2" s="12"/>
      <c r="H2" s="14"/>
      <c r="I2" s="15"/>
    </row>
    <row r="3" spans="1:9" ht="15.75">
      <c r="A3" s="16"/>
      <c r="B3" s="11"/>
      <c r="C3" s="7"/>
      <c r="D3" s="8"/>
      <c r="E3" s="12"/>
      <c r="F3" s="13" t="s">
        <v>2</v>
      </c>
      <c r="G3" s="12"/>
      <c r="H3" s="17" t="s">
        <v>3</v>
      </c>
      <c r="I3" s="18" t="s">
        <v>448</v>
      </c>
    </row>
    <row r="4" spans="1:9" ht="15.75">
      <c r="A4" s="19"/>
      <c r="B4" s="11"/>
      <c r="C4" s="7"/>
      <c r="D4" s="8"/>
      <c r="E4" s="12"/>
      <c r="F4" s="13" t="s">
        <v>5</v>
      </c>
      <c r="G4" s="12"/>
      <c r="H4" s="17" t="s">
        <v>6</v>
      </c>
      <c r="I4" s="18" t="s">
        <v>449</v>
      </c>
    </row>
    <row r="5" spans="1:9" ht="15" customHeight="1">
      <c r="A5" s="19"/>
      <c r="B5" s="6"/>
      <c r="C5" s="7"/>
      <c r="D5" s="8"/>
      <c r="E5" s="8"/>
      <c r="F5" s="8"/>
      <c r="G5" s="8"/>
      <c r="H5" s="17" t="s">
        <v>8</v>
      </c>
      <c r="I5" s="20" t="s">
        <v>450</v>
      </c>
    </row>
    <row r="6" spans="1:9" ht="15.75" customHeight="1">
      <c r="A6" s="19"/>
      <c r="B6" s="21" t="s">
        <v>451</v>
      </c>
      <c r="C6" s="22"/>
      <c r="D6" s="23"/>
      <c r="E6" s="8"/>
      <c r="F6" s="8"/>
      <c r="G6" s="8"/>
      <c r="H6" s="17" t="s">
        <v>11</v>
      </c>
      <c r="I6" s="20" t="s">
        <v>452</v>
      </c>
    </row>
    <row r="7" spans="2:9" ht="12.75">
      <c r="B7" s="24" t="s">
        <v>13</v>
      </c>
      <c r="C7" s="25" t="s">
        <v>14</v>
      </c>
      <c r="D7" s="26" t="s">
        <v>15</v>
      </c>
      <c r="E7" s="27" t="s">
        <v>16</v>
      </c>
      <c r="F7" s="25" t="s">
        <v>17</v>
      </c>
      <c r="G7" s="26" t="s">
        <v>18</v>
      </c>
      <c r="H7" s="26" t="s">
        <v>19</v>
      </c>
      <c r="I7" s="28" t="s">
        <v>20</v>
      </c>
    </row>
    <row r="8" spans="1:9" ht="15" customHeight="1">
      <c r="A8" s="34" t="s">
        <v>21</v>
      </c>
      <c r="B8" s="33">
        <v>1</v>
      </c>
      <c r="C8" s="35" t="s">
        <v>22</v>
      </c>
      <c r="D8" s="36" t="s">
        <v>30</v>
      </c>
      <c r="E8" s="36" t="s">
        <v>31</v>
      </c>
      <c r="F8" s="35" t="s">
        <v>25</v>
      </c>
      <c r="G8" s="36" t="s">
        <v>32</v>
      </c>
      <c r="H8" s="36" t="s">
        <v>33</v>
      </c>
      <c r="I8" s="37" t="s">
        <v>453</v>
      </c>
    </row>
    <row r="9" spans="1:9" ht="15" customHeight="1">
      <c r="A9" s="34" t="s">
        <v>29</v>
      </c>
      <c r="B9" s="33">
        <v>100</v>
      </c>
      <c r="C9" s="35" t="s">
        <v>22</v>
      </c>
      <c r="D9" s="36" t="s">
        <v>23</v>
      </c>
      <c r="E9" s="36" t="s">
        <v>24</v>
      </c>
      <c r="F9" s="35" t="s">
        <v>25</v>
      </c>
      <c r="G9" s="36" t="s">
        <v>26</v>
      </c>
      <c r="H9" s="36" t="s">
        <v>27</v>
      </c>
      <c r="I9" s="37" t="s">
        <v>454</v>
      </c>
    </row>
    <row r="10" spans="1:9" ht="15" customHeight="1">
      <c r="A10" s="34" t="s">
        <v>35</v>
      </c>
      <c r="B10" s="33">
        <v>6</v>
      </c>
      <c r="C10" s="35" t="s">
        <v>57</v>
      </c>
      <c r="D10" s="36" t="s">
        <v>58</v>
      </c>
      <c r="E10" s="36" t="s">
        <v>59</v>
      </c>
      <c r="F10" s="35" t="s">
        <v>25</v>
      </c>
      <c r="G10" s="36" t="s">
        <v>60</v>
      </c>
      <c r="H10" s="36" t="s">
        <v>61</v>
      </c>
      <c r="I10" s="37" t="s">
        <v>455</v>
      </c>
    </row>
    <row r="11" spans="1:9" ht="15" customHeight="1">
      <c r="A11" s="34" t="s">
        <v>40</v>
      </c>
      <c r="B11" s="33">
        <v>4</v>
      </c>
      <c r="C11" s="35" t="s">
        <v>22</v>
      </c>
      <c r="D11" s="36" t="s">
        <v>47</v>
      </c>
      <c r="E11" s="36" t="s">
        <v>48</v>
      </c>
      <c r="F11" s="35" t="s">
        <v>25</v>
      </c>
      <c r="G11" s="36" t="s">
        <v>49</v>
      </c>
      <c r="H11" s="36" t="s">
        <v>27</v>
      </c>
      <c r="I11" s="37" t="s">
        <v>456</v>
      </c>
    </row>
    <row r="12" spans="1:9" ht="15" customHeight="1">
      <c r="A12" s="34" t="s">
        <v>46</v>
      </c>
      <c r="B12" s="33">
        <v>3</v>
      </c>
      <c r="C12" s="35" t="s">
        <v>22</v>
      </c>
      <c r="D12" s="36" t="s">
        <v>41</v>
      </c>
      <c r="E12" s="36" t="s">
        <v>42</v>
      </c>
      <c r="F12" s="35" t="s">
        <v>43</v>
      </c>
      <c r="G12" s="36" t="s">
        <v>44</v>
      </c>
      <c r="H12" s="36" t="s">
        <v>27</v>
      </c>
      <c r="I12" s="37" t="s">
        <v>457</v>
      </c>
    </row>
    <row r="13" spans="1:9" ht="15" customHeight="1">
      <c r="A13" s="34" t="s">
        <v>51</v>
      </c>
      <c r="B13" s="33">
        <v>2</v>
      </c>
      <c r="C13" s="35" t="s">
        <v>22</v>
      </c>
      <c r="D13" s="36" t="s">
        <v>36</v>
      </c>
      <c r="E13" s="36" t="s">
        <v>37</v>
      </c>
      <c r="F13" s="35" t="s">
        <v>25</v>
      </c>
      <c r="G13" s="36" t="s">
        <v>38</v>
      </c>
      <c r="H13" s="36" t="s">
        <v>33</v>
      </c>
      <c r="I13" s="37" t="s">
        <v>458</v>
      </c>
    </row>
    <row r="14" spans="1:9" ht="15" customHeight="1">
      <c r="A14" s="34" t="s">
        <v>56</v>
      </c>
      <c r="B14" s="33">
        <v>10</v>
      </c>
      <c r="C14" s="35" t="s">
        <v>79</v>
      </c>
      <c r="D14" s="36" t="s">
        <v>80</v>
      </c>
      <c r="E14" s="36" t="s">
        <v>81</v>
      </c>
      <c r="F14" s="35" t="s">
        <v>82</v>
      </c>
      <c r="G14" s="36" t="s">
        <v>83</v>
      </c>
      <c r="H14" s="36" t="s">
        <v>84</v>
      </c>
      <c r="I14" s="37" t="s">
        <v>459</v>
      </c>
    </row>
    <row r="15" spans="1:9" ht="15" customHeight="1">
      <c r="A15" s="34" t="s">
        <v>63</v>
      </c>
      <c r="B15" s="33">
        <v>7</v>
      </c>
      <c r="C15" s="35" t="s">
        <v>57</v>
      </c>
      <c r="D15" s="36" t="s">
        <v>64</v>
      </c>
      <c r="E15" s="36" t="s">
        <v>65</v>
      </c>
      <c r="F15" s="35" t="s">
        <v>43</v>
      </c>
      <c r="G15" s="36" t="s">
        <v>66</v>
      </c>
      <c r="H15" s="36" t="s">
        <v>33</v>
      </c>
      <c r="I15" s="37" t="s">
        <v>460</v>
      </c>
    </row>
    <row r="16" spans="1:9" ht="15" customHeight="1">
      <c r="A16" s="34" t="s">
        <v>68</v>
      </c>
      <c r="B16" s="33">
        <v>5</v>
      </c>
      <c r="C16" s="35" t="s">
        <v>22</v>
      </c>
      <c r="D16" s="36" t="s">
        <v>52</v>
      </c>
      <c r="E16" s="36" t="s">
        <v>53</v>
      </c>
      <c r="F16" s="35" t="s">
        <v>43</v>
      </c>
      <c r="G16" s="36" t="s">
        <v>54</v>
      </c>
      <c r="H16" s="36" t="s">
        <v>27</v>
      </c>
      <c r="I16" s="37" t="s">
        <v>461</v>
      </c>
    </row>
    <row r="17" spans="1:9" ht="15" customHeight="1">
      <c r="A17" s="34" t="s">
        <v>73</v>
      </c>
      <c r="B17" s="33">
        <v>9</v>
      </c>
      <c r="C17" s="35" t="s">
        <v>57</v>
      </c>
      <c r="D17" s="36" t="s">
        <v>74</v>
      </c>
      <c r="E17" s="36" t="s">
        <v>75</v>
      </c>
      <c r="F17" s="35" t="s">
        <v>43</v>
      </c>
      <c r="G17" s="36" t="s">
        <v>76</v>
      </c>
      <c r="H17" s="36" t="s">
        <v>33</v>
      </c>
      <c r="I17" s="37" t="s">
        <v>462</v>
      </c>
    </row>
    <row r="18" spans="1:9" ht="15" customHeight="1">
      <c r="A18" s="34" t="s">
        <v>78</v>
      </c>
      <c r="B18" s="33">
        <v>12</v>
      </c>
      <c r="C18" s="35" t="s">
        <v>79</v>
      </c>
      <c r="D18" s="36" t="s">
        <v>87</v>
      </c>
      <c r="E18" s="36" t="s">
        <v>88</v>
      </c>
      <c r="F18" s="35" t="s">
        <v>89</v>
      </c>
      <c r="G18" s="36" t="s">
        <v>90</v>
      </c>
      <c r="H18" s="36" t="s">
        <v>91</v>
      </c>
      <c r="I18" s="37" t="s">
        <v>463</v>
      </c>
    </row>
    <row r="19" spans="1:9" ht="15" customHeight="1">
      <c r="A19" s="34" t="s">
        <v>86</v>
      </c>
      <c r="B19" s="33">
        <v>8</v>
      </c>
      <c r="C19" s="35" t="s">
        <v>57</v>
      </c>
      <c r="D19" s="36" t="s">
        <v>69</v>
      </c>
      <c r="E19" s="36" t="s">
        <v>70</v>
      </c>
      <c r="F19" s="35" t="s">
        <v>25</v>
      </c>
      <c r="G19" s="36" t="s">
        <v>71</v>
      </c>
      <c r="H19" s="36" t="s">
        <v>61</v>
      </c>
      <c r="I19" s="37" t="s">
        <v>464</v>
      </c>
    </row>
    <row r="20" spans="1:9" ht="15" customHeight="1">
      <c r="A20" s="34" t="s">
        <v>93</v>
      </c>
      <c r="B20" s="33">
        <v>17</v>
      </c>
      <c r="C20" s="35" t="s">
        <v>57</v>
      </c>
      <c r="D20" s="36" t="s">
        <v>110</v>
      </c>
      <c r="E20" s="36" t="s">
        <v>111</v>
      </c>
      <c r="F20" s="35" t="s">
        <v>25</v>
      </c>
      <c r="G20" s="36" t="s">
        <v>112</v>
      </c>
      <c r="H20" s="36" t="s">
        <v>113</v>
      </c>
      <c r="I20" s="37" t="s">
        <v>465</v>
      </c>
    </row>
    <row r="21" spans="1:9" ht="15" customHeight="1">
      <c r="A21" s="34" t="s">
        <v>97</v>
      </c>
      <c r="B21" s="33">
        <v>208</v>
      </c>
      <c r="C21" s="35" t="s">
        <v>120</v>
      </c>
      <c r="D21" s="36" t="s">
        <v>145</v>
      </c>
      <c r="E21" s="36" t="s">
        <v>146</v>
      </c>
      <c r="F21" s="35" t="s">
        <v>25</v>
      </c>
      <c r="G21" s="36" t="s">
        <v>112</v>
      </c>
      <c r="H21" s="36" t="s">
        <v>147</v>
      </c>
      <c r="I21" s="37" t="s">
        <v>466</v>
      </c>
    </row>
    <row r="22" spans="1:9" ht="15" customHeight="1">
      <c r="A22" s="34" t="s">
        <v>103</v>
      </c>
      <c r="B22" s="33">
        <v>21</v>
      </c>
      <c r="C22" s="35" t="s">
        <v>161</v>
      </c>
      <c r="D22" s="36" t="s">
        <v>162</v>
      </c>
      <c r="E22" s="36" t="s">
        <v>163</v>
      </c>
      <c r="F22" s="35" t="s">
        <v>25</v>
      </c>
      <c r="G22" s="36" t="s">
        <v>138</v>
      </c>
      <c r="H22" s="36" t="s">
        <v>164</v>
      </c>
      <c r="I22" s="37" t="s">
        <v>467</v>
      </c>
    </row>
    <row r="23" spans="1:9" ht="15" customHeight="1">
      <c r="A23" s="34" t="s">
        <v>109</v>
      </c>
      <c r="B23" s="33">
        <v>35</v>
      </c>
      <c r="C23" s="35" t="s">
        <v>22</v>
      </c>
      <c r="D23" s="36" t="s">
        <v>116</v>
      </c>
      <c r="E23" s="36" t="s">
        <v>117</v>
      </c>
      <c r="F23" s="35" t="s">
        <v>25</v>
      </c>
      <c r="G23" s="36" t="s">
        <v>106</v>
      </c>
      <c r="H23" s="36" t="s">
        <v>27</v>
      </c>
      <c r="I23" s="37" t="s">
        <v>468</v>
      </c>
    </row>
    <row r="24" spans="1:9" ht="15" customHeight="1">
      <c r="A24" s="34" t="s">
        <v>115</v>
      </c>
      <c r="B24" s="33">
        <v>14</v>
      </c>
      <c r="C24" s="35" t="s">
        <v>57</v>
      </c>
      <c r="D24" s="36" t="s">
        <v>94</v>
      </c>
      <c r="E24" s="36" t="s">
        <v>95</v>
      </c>
      <c r="F24" s="35" t="s">
        <v>25</v>
      </c>
      <c r="G24" s="36" t="s">
        <v>60</v>
      </c>
      <c r="H24" s="36" t="s">
        <v>61</v>
      </c>
      <c r="I24" s="37" t="s">
        <v>469</v>
      </c>
    </row>
    <row r="25" spans="1:9" ht="15" customHeight="1">
      <c r="A25" s="34" t="s">
        <v>119</v>
      </c>
      <c r="B25" s="33">
        <v>22</v>
      </c>
      <c r="C25" s="35" t="s">
        <v>167</v>
      </c>
      <c r="D25" s="36" t="s">
        <v>168</v>
      </c>
      <c r="E25" s="36" t="s">
        <v>169</v>
      </c>
      <c r="F25" s="35" t="s">
        <v>43</v>
      </c>
      <c r="G25" s="36" t="s">
        <v>170</v>
      </c>
      <c r="H25" s="36" t="s">
        <v>171</v>
      </c>
      <c r="I25" s="37" t="s">
        <v>470</v>
      </c>
    </row>
    <row r="26" spans="1:9" ht="15" customHeight="1">
      <c r="A26" s="34" t="s">
        <v>125</v>
      </c>
      <c r="B26" s="33">
        <v>24</v>
      </c>
      <c r="C26" s="35" t="s">
        <v>167</v>
      </c>
      <c r="D26" s="36" t="s">
        <v>178</v>
      </c>
      <c r="E26" s="36" t="s">
        <v>179</v>
      </c>
      <c r="F26" s="35" t="s">
        <v>180</v>
      </c>
      <c r="G26" s="36" t="s">
        <v>170</v>
      </c>
      <c r="H26" s="36" t="s">
        <v>171</v>
      </c>
      <c r="I26" s="37" t="s">
        <v>471</v>
      </c>
    </row>
    <row r="27" spans="1:9" ht="15" customHeight="1">
      <c r="A27" s="34" t="s">
        <v>131</v>
      </c>
      <c r="B27" s="33">
        <v>205</v>
      </c>
      <c r="C27" s="35" t="s">
        <v>120</v>
      </c>
      <c r="D27" s="36" t="s">
        <v>141</v>
      </c>
      <c r="E27" s="36" t="s">
        <v>142</v>
      </c>
      <c r="F27" s="35" t="s">
        <v>25</v>
      </c>
      <c r="G27" s="36" t="s">
        <v>49</v>
      </c>
      <c r="H27" s="36" t="s">
        <v>129</v>
      </c>
      <c r="I27" s="37" t="s">
        <v>472</v>
      </c>
    </row>
    <row r="28" spans="1:9" ht="15" customHeight="1">
      <c r="A28" s="34" t="s">
        <v>135</v>
      </c>
      <c r="B28" s="33">
        <v>27</v>
      </c>
      <c r="C28" s="35" t="s">
        <v>167</v>
      </c>
      <c r="D28" s="36" t="s">
        <v>192</v>
      </c>
      <c r="E28" s="36" t="s">
        <v>193</v>
      </c>
      <c r="F28" s="35" t="s">
        <v>43</v>
      </c>
      <c r="G28" s="36" t="s">
        <v>194</v>
      </c>
      <c r="H28" s="36" t="s">
        <v>129</v>
      </c>
      <c r="I28" s="37" t="s">
        <v>473</v>
      </c>
    </row>
    <row r="29" spans="1:9" ht="15" customHeight="1">
      <c r="A29" s="34" t="s">
        <v>140</v>
      </c>
      <c r="B29" s="33">
        <v>23</v>
      </c>
      <c r="C29" s="35" t="s">
        <v>167</v>
      </c>
      <c r="D29" s="36" t="s">
        <v>174</v>
      </c>
      <c r="E29" s="36" t="s">
        <v>175</v>
      </c>
      <c r="F29" s="35" t="s">
        <v>25</v>
      </c>
      <c r="G29" s="36" t="s">
        <v>26</v>
      </c>
      <c r="H29" s="36" t="s">
        <v>171</v>
      </c>
      <c r="I29" s="37" t="s">
        <v>474</v>
      </c>
    </row>
    <row r="30" spans="1:9" ht="15" customHeight="1">
      <c r="A30" s="34" t="s">
        <v>144</v>
      </c>
      <c r="B30" s="33">
        <v>52</v>
      </c>
      <c r="C30" s="35" t="s">
        <v>57</v>
      </c>
      <c r="D30" s="36" t="s">
        <v>246</v>
      </c>
      <c r="E30" s="36" t="s">
        <v>247</v>
      </c>
      <c r="F30" s="35" t="s">
        <v>25</v>
      </c>
      <c r="G30" s="36" t="s">
        <v>38</v>
      </c>
      <c r="H30" s="36" t="s">
        <v>239</v>
      </c>
      <c r="I30" s="37" t="s">
        <v>475</v>
      </c>
    </row>
    <row r="31" spans="1:9" ht="15" customHeight="1">
      <c r="A31" s="34" t="s">
        <v>149</v>
      </c>
      <c r="B31" s="33">
        <v>201</v>
      </c>
      <c r="C31" s="35" t="s">
        <v>120</v>
      </c>
      <c r="D31" s="36" t="s">
        <v>126</v>
      </c>
      <c r="E31" s="36" t="s">
        <v>127</v>
      </c>
      <c r="F31" s="35" t="s">
        <v>25</v>
      </c>
      <c r="G31" s="36" t="s">
        <v>128</v>
      </c>
      <c r="H31" s="36" t="s">
        <v>129</v>
      </c>
      <c r="I31" s="37" t="s">
        <v>476</v>
      </c>
    </row>
    <row r="32" spans="1:9" ht="15" customHeight="1">
      <c r="A32" s="34" t="s">
        <v>156</v>
      </c>
      <c r="B32" s="33">
        <v>19</v>
      </c>
      <c r="C32" s="35" t="s">
        <v>150</v>
      </c>
      <c r="D32" s="36" t="s">
        <v>151</v>
      </c>
      <c r="E32" s="36" t="s">
        <v>152</v>
      </c>
      <c r="F32" s="35" t="s">
        <v>25</v>
      </c>
      <c r="G32" s="36" t="s">
        <v>153</v>
      </c>
      <c r="H32" s="36" t="s">
        <v>154</v>
      </c>
      <c r="I32" s="37" t="s">
        <v>477</v>
      </c>
    </row>
    <row r="33" spans="1:9" ht="15" customHeight="1">
      <c r="A33" s="34" t="s">
        <v>160</v>
      </c>
      <c r="B33" s="33">
        <v>202</v>
      </c>
      <c r="C33" s="35" t="s">
        <v>120</v>
      </c>
      <c r="D33" s="36" t="s">
        <v>132</v>
      </c>
      <c r="E33" s="36" t="s">
        <v>133</v>
      </c>
      <c r="F33" s="35" t="s">
        <v>25</v>
      </c>
      <c r="G33" s="36" t="s">
        <v>128</v>
      </c>
      <c r="H33" s="36" t="s">
        <v>129</v>
      </c>
      <c r="I33" s="37" t="s">
        <v>478</v>
      </c>
    </row>
    <row r="34" spans="1:9" ht="15" customHeight="1">
      <c r="A34" s="34" t="s">
        <v>166</v>
      </c>
      <c r="B34" s="33">
        <v>15</v>
      </c>
      <c r="C34" s="35" t="s">
        <v>22</v>
      </c>
      <c r="D34" s="36" t="s">
        <v>98</v>
      </c>
      <c r="E34" s="36" t="s">
        <v>99</v>
      </c>
      <c r="F34" s="35" t="s">
        <v>100</v>
      </c>
      <c r="G34" s="36" t="s">
        <v>101</v>
      </c>
      <c r="H34" s="36" t="s">
        <v>33</v>
      </c>
      <c r="I34" s="37" t="s">
        <v>479</v>
      </c>
    </row>
    <row r="35" spans="1:9" ht="15" customHeight="1">
      <c r="A35" s="34" t="s">
        <v>173</v>
      </c>
      <c r="B35" s="33">
        <v>26</v>
      </c>
      <c r="C35" s="35" t="s">
        <v>161</v>
      </c>
      <c r="D35" s="36" t="s">
        <v>188</v>
      </c>
      <c r="E35" s="36" t="s">
        <v>189</v>
      </c>
      <c r="F35" s="35" t="s">
        <v>25</v>
      </c>
      <c r="G35" s="36" t="s">
        <v>106</v>
      </c>
      <c r="H35" s="36" t="s">
        <v>164</v>
      </c>
      <c r="I35" s="37" t="s">
        <v>480</v>
      </c>
    </row>
    <row r="36" spans="1:9" ht="15" customHeight="1">
      <c r="A36" s="34" t="s">
        <v>177</v>
      </c>
      <c r="B36" s="33">
        <v>31</v>
      </c>
      <c r="C36" s="35" t="s">
        <v>150</v>
      </c>
      <c r="D36" s="36" t="s">
        <v>210</v>
      </c>
      <c r="E36" s="36" t="s">
        <v>211</v>
      </c>
      <c r="F36" s="35" t="s">
        <v>25</v>
      </c>
      <c r="G36" s="36" t="s">
        <v>112</v>
      </c>
      <c r="H36" s="36" t="s">
        <v>154</v>
      </c>
      <c r="I36" s="37" t="s">
        <v>481</v>
      </c>
    </row>
    <row r="37" spans="1:9" ht="15" customHeight="1">
      <c r="A37" s="34" t="s">
        <v>182</v>
      </c>
      <c r="B37" s="33">
        <v>33</v>
      </c>
      <c r="C37" s="35" t="s">
        <v>150</v>
      </c>
      <c r="D37" s="36" t="s">
        <v>219</v>
      </c>
      <c r="E37" s="36" t="s">
        <v>220</v>
      </c>
      <c r="F37" s="35" t="s">
        <v>25</v>
      </c>
      <c r="G37" s="36" t="s">
        <v>153</v>
      </c>
      <c r="H37" s="36" t="s">
        <v>154</v>
      </c>
      <c r="I37" s="37" t="s">
        <v>482</v>
      </c>
    </row>
    <row r="38" spans="1:9" ht="15" customHeight="1">
      <c r="A38" s="34" t="s">
        <v>187</v>
      </c>
      <c r="B38" s="33">
        <v>32</v>
      </c>
      <c r="C38" s="35" t="s">
        <v>150</v>
      </c>
      <c r="D38" s="36" t="s">
        <v>214</v>
      </c>
      <c r="E38" s="36" t="s">
        <v>215</v>
      </c>
      <c r="F38" s="35" t="s">
        <v>25</v>
      </c>
      <c r="G38" s="36" t="s">
        <v>138</v>
      </c>
      <c r="H38" s="36" t="s">
        <v>216</v>
      </c>
      <c r="I38" s="37" t="s">
        <v>483</v>
      </c>
    </row>
    <row r="39" spans="1:9" ht="15" customHeight="1">
      <c r="A39" s="34" t="s">
        <v>191</v>
      </c>
      <c r="B39" s="33">
        <v>41</v>
      </c>
      <c r="C39" s="35" t="s">
        <v>22</v>
      </c>
      <c r="D39" s="36" t="s">
        <v>255</v>
      </c>
      <c r="E39" s="36" t="s">
        <v>256</v>
      </c>
      <c r="F39" s="35" t="s">
        <v>82</v>
      </c>
      <c r="G39" s="36" t="s">
        <v>257</v>
      </c>
      <c r="H39" s="36" t="s">
        <v>27</v>
      </c>
      <c r="I39" s="37" t="s">
        <v>484</v>
      </c>
    </row>
    <row r="40" spans="1:9" ht="15" customHeight="1">
      <c r="A40" s="34" t="s">
        <v>196</v>
      </c>
      <c r="B40" s="33">
        <v>28</v>
      </c>
      <c r="C40" s="35" t="s">
        <v>161</v>
      </c>
      <c r="D40" s="36" t="s">
        <v>197</v>
      </c>
      <c r="E40" s="36" t="s">
        <v>485</v>
      </c>
      <c r="F40" s="35" t="s">
        <v>25</v>
      </c>
      <c r="G40" s="36" t="s">
        <v>106</v>
      </c>
      <c r="H40" s="36" t="s">
        <v>164</v>
      </c>
      <c r="I40" s="37" t="s">
        <v>486</v>
      </c>
    </row>
    <row r="41" spans="1:9" ht="15" customHeight="1">
      <c r="A41" s="34" t="s">
        <v>200</v>
      </c>
      <c r="B41" s="33">
        <v>46</v>
      </c>
      <c r="C41" s="35" t="s">
        <v>57</v>
      </c>
      <c r="D41" s="36" t="s">
        <v>279</v>
      </c>
      <c r="E41" s="36" t="s">
        <v>280</v>
      </c>
      <c r="F41" s="35" t="s">
        <v>25</v>
      </c>
      <c r="G41" s="36" t="s">
        <v>281</v>
      </c>
      <c r="H41" s="36" t="s">
        <v>61</v>
      </c>
      <c r="I41" s="37" t="s">
        <v>487</v>
      </c>
    </row>
    <row r="42" spans="1:9" ht="15" customHeight="1">
      <c r="A42" s="34" t="s">
        <v>204</v>
      </c>
      <c r="B42" s="33">
        <v>30</v>
      </c>
      <c r="C42" s="35" t="s">
        <v>167</v>
      </c>
      <c r="D42" s="36" t="s">
        <v>205</v>
      </c>
      <c r="E42" s="36" t="s">
        <v>206</v>
      </c>
      <c r="F42" s="35" t="s">
        <v>25</v>
      </c>
      <c r="G42" s="36" t="s">
        <v>207</v>
      </c>
      <c r="H42" s="36" t="s">
        <v>129</v>
      </c>
      <c r="I42" s="37" t="s">
        <v>488</v>
      </c>
    </row>
    <row r="43" spans="1:9" ht="15" customHeight="1">
      <c r="A43" s="34" t="s">
        <v>209</v>
      </c>
      <c r="B43" s="33">
        <v>20</v>
      </c>
      <c r="C43" s="35" t="s">
        <v>150</v>
      </c>
      <c r="D43" s="36" t="s">
        <v>157</v>
      </c>
      <c r="E43" s="36" t="s">
        <v>158</v>
      </c>
      <c r="F43" s="35" t="s">
        <v>82</v>
      </c>
      <c r="G43" s="36" t="s">
        <v>153</v>
      </c>
      <c r="H43" s="36" t="s">
        <v>154</v>
      </c>
      <c r="I43" s="37" t="s">
        <v>489</v>
      </c>
    </row>
    <row r="44" spans="1:9" ht="15" customHeight="1">
      <c r="A44" s="34" t="s">
        <v>213</v>
      </c>
      <c r="B44" s="33">
        <v>43</v>
      </c>
      <c r="C44" s="35" t="s">
        <v>150</v>
      </c>
      <c r="D44" s="36" t="s">
        <v>266</v>
      </c>
      <c r="E44" s="36" t="s">
        <v>267</v>
      </c>
      <c r="F44" s="35" t="s">
        <v>25</v>
      </c>
      <c r="G44" s="36" t="s">
        <v>106</v>
      </c>
      <c r="H44" s="36" t="s">
        <v>268</v>
      </c>
      <c r="I44" s="37" t="s">
        <v>490</v>
      </c>
    </row>
    <row r="45" spans="1:9" ht="15" customHeight="1">
      <c r="A45" s="34" t="s">
        <v>218</v>
      </c>
      <c r="B45" s="33">
        <v>40</v>
      </c>
      <c r="C45" s="35" t="s">
        <v>22</v>
      </c>
      <c r="D45" s="36" t="s">
        <v>250</v>
      </c>
      <c r="E45" s="36" t="s">
        <v>251</v>
      </c>
      <c r="F45" s="35" t="s">
        <v>252</v>
      </c>
      <c r="G45" s="36" t="s">
        <v>230</v>
      </c>
      <c r="H45" s="36" t="s">
        <v>27</v>
      </c>
      <c r="I45" s="37" t="s">
        <v>491</v>
      </c>
    </row>
    <row r="46" spans="1:9" ht="15" customHeight="1">
      <c r="A46" s="34" t="s">
        <v>222</v>
      </c>
      <c r="B46" s="33">
        <v>25</v>
      </c>
      <c r="C46" s="35" t="s">
        <v>167</v>
      </c>
      <c r="D46" s="36" t="s">
        <v>183</v>
      </c>
      <c r="E46" s="36" t="s">
        <v>184</v>
      </c>
      <c r="F46" s="35" t="s">
        <v>25</v>
      </c>
      <c r="G46" s="36" t="s">
        <v>153</v>
      </c>
      <c r="H46" s="36" t="s">
        <v>185</v>
      </c>
      <c r="I46" s="37" t="s">
        <v>492</v>
      </c>
    </row>
    <row r="47" spans="1:9" ht="15" customHeight="1">
      <c r="A47" s="34" t="s">
        <v>226</v>
      </c>
      <c r="B47" s="33">
        <v>39</v>
      </c>
      <c r="C47" s="35" t="s">
        <v>22</v>
      </c>
      <c r="D47" s="36" t="s">
        <v>242</v>
      </c>
      <c r="E47" s="36" t="s">
        <v>243</v>
      </c>
      <c r="F47" s="35" t="s">
        <v>25</v>
      </c>
      <c r="G47" s="36" t="s">
        <v>153</v>
      </c>
      <c r="H47" s="36" t="s">
        <v>33</v>
      </c>
      <c r="I47" s="37" t="s">
        <v>493</v>
      </c>
    </row>
    <row r="48" spans="1:9" ht="15" customHeight="1">
      <c r="A48" s="34" t="s">
        <v>232</v>
      </c>
      <c r="B48" s="33">
        <v>203</v>
      </c>
      <c r="C48" s="35" t="s">
        <v>120</v>
      </c>
      <c r="D48" s="36" t="s">
        <v>136</v>
      </c>
      <c r="E48" s="36" t="s">
        <v>137</v>
      </c>
      <c r="F48" s="35" t="s">
        <v>25</v>
      </c>
      <c r="G48" s="36" t="s">
        <v>138</v>
      </c>
      <c r="H48" s="36" t="s">
        <v>129</v>
      </c>
      <c r="I48" s="37" t="s">
        <v>494</v>
      </c>
    </row>
    <row r="49" spans="1:9" ht="15" customHeight="1">
      <c r="A49" s="34" t="s">
        <v>236</v>
      </c>
      <c r="B49" s="33">
        <v>36</v>
      </c>
      <c r="C49" s="35" t="s">
        <v>22</v>
      </c>
      <c r="D49" s="36" t="s">
        <v>227</v>
      </c>
      <c r="E49" s="36" t="s">
        <v>228</v>
      </c>
      <c r="F49" s="35" t="s">
        <v>229</v>
      </c>
      <c r="G49" s="36" t="s">
        <v>230</v>
      </c>
      <c r="H49" s="36" t="s">
        <v>27</v>
      </c>
      <c r="I49" s="37" t="s">
        <v>495</v>
      </c>
    </row>
    <row r="50" spans="1:9" ht="15" customHeight="1">
      <c r="A50" s="34" t="s">
        <v>241</v>
      </c>
      <c r="B50" s="33">
        <v>37</v>
      </c>
      <c r="C50" s="35" t="s">
        <v>57</v>
      </c>
      <c r="D50" s="36" t="s">
        <v>233</v>
      </c>
      <c r="E50" s="36" t="s">
        <v>234</v>
      </c>
      <c r="F50" s="35" t="s">
        <v>25</v>
      </c>
      <c r="G50" s="36" t="s">
        <v>60</v>
      </c>
      <c r="H50" s="36" t="s">
        <v>61</v>
      </c>
      <c r="I50" s="37" t="s">
        <v>496</v>
      </c>
    </row>
    <row r="51" spans="1:9" ht="15" customHeight="1">
      <c r="A51" s="34" t="s">
        <v>245</v>
      </c>
      <c r="B51" s="33">
        <v>200</v>
      </c>
      <c r="C51" s="35" t="s">
        <v>120</v>
      </c>
      <c r="D51" s="36" t="s">
        <v>121</v>
      </c>
      <c r="E51" s="36" t="s">
        <v>122</v>
      </c>
      <c r="F51" s="35" t="s">
        <v>25</v>
      </c>
      <c r="G51" s="36" t="s">
        <v>26</v>
      </c>
      <c r="H51" s="36" t="s">
        <v>123</v>
      </c>
      <c r="I51" s="37" t="s">
        <v>497</v>
      </c>
    </row>
    <row r="52" spans="1:9" ht="15" customHeight="1">
      <c r="A52" s="34" t="s">
        <v>249</v>
      </c>
      <c r="B52" s="33">
        <v>38</v>
      </c>
      <c r="C52" s="35" t="s">
        <v>57</v>
      </c>
      <c r="D52" s="36" t="s">
        <v>237</v>
      </c>
      <c r="E52" s="36" t="s">
        <v>238</v>
      </c>
      <c r="F52" s="35" t="s">
        <v>82</v>
      </c>
      <c r="G52" s="36" t="s">
        <v>60</v>
      </c>
      <c r="H52" s="36" t="s">
        <v>239</v>
      </c>
      <c r="I52" s="37" t="s">
        <v>498</v>
      </c>
    </row>
    <row r="53" spans="1:9" ht="15" customHeight="1">
      <c r="A53" s="34" t="s">
        <v>254</v>
      </c>
      <c r="B53" s="33">
        <v>50</v>
      </c>
      <c r="C53" s="35" t="s">
        <v>150</v>
      </c>
      <c r="D53" s="36" t="s">
        <v>297</v>
      </c>
      <c r="E53" s="36" t="s">
        <v>298</v>
      </c>
      <c r="F53" s="35" t="s">
        <v>25</v>
      </c>
      <c r="G53" s="36" t="s">
        <v>153</v>
      </c>
      <c r="H53" s="36" t="s">
        <v>154</v>
      </c>
      <c r="I53" s="37" t="s">
        <v>499</v>
      </c>
    </row>
    <row r="54" spans="1:9" ht="15" customHeight="1">
      <c r="A54" s="34" t="s">
        <v>259</v>
      </c>
      <c r="B54" s="33">
        <v>34</v>
      </c>
      <c r="C54" s="35" t="s">
        <v>150</v>
      </c>
      <c r="D54" s="36" t="s">
        <v>223</v>
      </c>
      <c r="E54" s="36" t="s">
        <v>224</v>
      </c>
      <c r="F54" s="35" t="s">
        <v>25</v>
      </c>
      <c r="G54" s="36" t="s">
        <v>38</v>
      </c>
      <c r="H54" s="36" t="s">
        <v>154</v>
      </c>
      <c r="I54" s="37" t="s">
        <v>500</v>
      </c>
    </row>
    <row r="55" spans="1:9" ht="15" customHeight="1">
      <c r="A55" s="34" t="s">
        <v>265</v>
      </c>
      <c r="B55" s="33">
        <v>55</v>
      </c>
      <c r="C55" s="35" t="s">
        <v>167</v>
      </c>
      <c r="D55" s="36" t="s">
        <v>316</v>
      </c>
      <c r="E55" s="36" t="s">
        <v>317</v>
      </c>
      <c r="F55" s="35" t="s">
        <v>43</v>
      </c>
      <c r="G55" s="36" t="s">
        <v>318</v>
      </c>
      <c r="H55" s="36" t="s">
        <v>164</v>
      </c>
      <c r="I55" s="37" t="s">
        <v>501</v>
      </c>
    </row>
    <row r="56" spans="1:9" ht="15" customHeight="1">
      <c r="A56" s="34" t="s">
        <v>270</v>
      </c>
      <c r="B56" s="33">
        <v>29</v>
      </c>
      <c r="C56" s="35" t="s">
        <v>167</v>
      </c>
      <c r="D56" s="36" t="s">
        <v>201</v>
      </c>
      <c r="E56" s="36" t="s">
        <v>202</v>
      </c>
      <c r="F56" s="35" t="s">
        <v>43</v>
      </c>
      <c r="G56" s="36" t="s">
        <v>194</v>
      </c>
      <c r="H56" s="36" t="s">
        <v>129</v>
      </c>
      <c r="I56" s="37" t="s">
        <v>502</v>
      </c>
    </row>
    <row r="57" spans="1:9" ht="15" customHeight="1">
      <c r="A57" s="34" t="s">
        <v>274</v>
      </c>
      <c r="B57" s="33">
        <v>60</v>
      </c>
      <c r="C57" s="35" t="s">
        <v>161</v>
      </c>
      <c r="D57" s="36" t="s">
        <v>339</v>
      </c>
      <c r="E57" s="36" t="s">
        <v>340</v>
      </c>
      <c r="F57" s="35" t="s">
        <v>25</v>
      </c>
      <c r="G57" s="36" t="s">
        <v>60</v>
      </c>
      <c r="H57" s="36" t="s">
        <v>341</v>
      </c>
      <c r="I57" s="37" t="s">
        <v>503</v>
      </c>
    </row>
    <row r="58" spans="1:9" ht="15" customHeight="1">
      <c r="A58" s="34" t="s">
        <v>278</v>
      </c>
      <c r="B58" s="33">
        <v>45</v>
      </c>
      <c r="C58" s="35" t="s">
        <v>161</v>
      </c>
      <c r="D58" s="36" t="s">
        <v>275</v>
      </c>
      <c r="E58" s="36" t="s">
        <v>276</v>
      </c>
      <c r="F58" s="35" t="s">
        <v>25</v>
      </c>
      <c r="G58" s="36" t="s">
        <v>106</v>
      </c>
      <c r="H58" s="36" t="s">
        <v>164</v>
      </c>
      <c r="I58" s="37" t="s">
        <v>504</v>
      </c>
    </row>
    <row r="59" spans="1:9" ht="15" customHeight="1">
      <c r="A59" s="34" t="s">
        <v>283</v>
      </c>
      <c r="B59" s="33">
        <v>48</v>
      </c>
      <c r="C59" s="35" t="s">
        <v>167</v>
      </c>
      <c r="D59" s="36" t="s">
        <v>288</v>
      </c>
      <c r="E59" s="36" t="s">
        <v>289</v>
      </c>
      <c r="F59" s="35" t="s">
        <v>43</v>
      </c>
      <c r="G59" s="36" t="s">
        <v>194</v>
      </c>
      <c r="H59" s="36" t="s">
        <v>290</v>
      </c>
      <c r="I59" s="37" t="s">
        <v>505</v>
      </c>
    </row>
    <row r="60" spans="1:9" ht="15" customHeight="1">
      <c r="A60" s="34" t="s">
        <v>287</v>
      </c>
      <c r="B60" s="33">
        <v>54</v>
      </c>
      <c r="C60" s="35" t="s">
        <v>167</v>
      </c>
      <c r="D60" s="36" t="s">
        <v>311</v>
      </c>
      <c r="E60" s="36" t="s">
        <v>312</v>
      </c>
      <c r="F60" s="35" t="s">
        <v>82</v>
      </c>
      <c r="G60" s="36" t="s">
        <v>71</v>
      </c>
      <c r="H60" s="36" t="s">
        <v>313</v>
      </c>
      <c r="I60" s="37" t="s">
        <v>506</v>
      </c>
    </row>
    <row r="61" spans="1:9" ht="15" customHeight="1">
      <c r="A61" s="34" t="s">
        <v>292</v>
      </c>
      <c r="B61" s="33">
        <v>57</v>
      </c>
      <c r="C61" s="35" t="s">
        <v>301</v>
      </c>
      <c r="D61" s="36" t="s">
        <v>327</v>
      </c>
      <c r="E61" s="36" t="s">
        <v>328</v>
      </c>
      <c r="F61" s="35" t="s">
        <v>25</v>
      </c>
      <c r="G61" s="36" t="s">
        <v>49</v>
      </c>
      <c r="H61" s="36" t="s">
        <v>304</v>
      </c>
      <c r="I61" s="37" t="s">
        <v>507</v>
      </c>
    </row>
    <row r="62" spans="1:9" ht="15" customHeight="1">
      <c r="A62" s="34" t="s">
        <v>296</v>
      </c>
      <c r="B62" s="33">
        <v>62</v>
      </c>
      <c r="C62" s="35" t="s">
        <v>150</v>
      </c>
      <c r="D62" s="36" t="s">
        <v>349</v>
      </c>
      <c r="E62" s="36" t="s">
        <v>350</v>
      </c>
      <c r="F62" s="35" t="s">
        <v>25</v>
      </c>
      <c r="G62" s="36" t="s">
        <v>38</v>
      </c>
      <c r="H62" s="36" t="s">
        <v>154</v>
      </c>
      <c r="I62" s="37" t="s">
        <v>508</v>
      </c>
    </row>
    <row r="63" spans="1:9" ht="15" customHeight="1">
      <c r="A63" s="34" t="s">
        <v>300</v>
      </c>
      <c r="B63" s="33">
        <v>47</v>
      </c>
      <c r="C63" s="35" t="s">
        <v>22</v>
      </c>
      <c r="D63" s="36" t="s">
        <v>284</v>
      </c>
      <c r="E63" s="36" t="s">
        <v>285</v>
      </c>
      <c r="F63" s="35" t="s">
        <v>82</v>
      </c>
      <c r="G63" s="36" t="s">
        <v>66</v>
      </c>
      <c r="H63" s="36" t="s">
        <v>27</v>
      </c>
      <c r="I63" s="37" t="s">
        <v>509</v>
      </c>
    </row>
    <row r="64" spans="1:9" ht="15" customHeight="1">
      <c r="A64" s="34" t="s">
        <v>306</v>
      </c>
      <c r="B64" s="33">
        <v>59</v>
      </c>
      <c r="C64" s="35" t="s">
        <v>161</v>
      </c>
      <c r="D64" s="36" t="s">
        <v>335</v>
      </c>
      <c r="E64" s="36" t="s">
        <v>336</v>
      </c>
      <c r="F64" s="35" t="s">
        <v>25</v>
      </c>
      <c r="G64" s="36" t="s">
        <v>60</v>
      </c>
      <c r="H64" s="36" t="s">
        <v>164</v>
      </c>
      <c r="I64" s="37" t="s">
        <v>510</v>
      </c>
    </row>
    <row r="65" spans="1:9" ht="15" customHeight="1">
      <c r="A65" s="34" t="s">
        <v>310</v>
      </c>
      <c r="B65" s="33">
        <v>56</v>
      </c>
      <c r="C65" s="35" t="s">
        <v>301</v>
      </c>
      <c r="D65" s="36" t="s">
        <v>321</v>
      </c>
      <c r="E65" s="36" t="s">
        <v>322</v>
      </c>
      <c r="F65" s="35" t="s">
        <v>25</v>
      </c>
      <c r="G65" s="36" t="s">
        <v>323</v>
      </c>
      <c r="H65" s="36" t="s">
        <v>324</v>
      </c>
      <c r="I65" s="37" t="s">
        <v>511</v>
      </c>
    </row>
    <row r="66" spans="1:9" ht="15" customHeight="1">
      <c r="A66" s="34" t="s">
        <v>315</v>
      </c>
      <c r="B66" s="33">
        <v>51</v>
      </c>
      <c r="C66" s="35" t="s">
        <v>301</v>
      </c>
      <c r="D66" s="36" t="s">
        <v>302</v>
      </c>
      <c r="E66" s="36" t="s">
        <v>303</v>
      </c>
      <c r="F66" s="35" t="s">
        <v>25</v>
      </c>
      <c r="G66" s="36" t="s">
        <v>128</v>
      </c>
      <c r="H66" s="36" t="s">
        <v>304</v>
      </c>
      <c r="I66" s="37" t="s">
        <v>512</v>
      </c>
    </row>
    <row r="67" spans="1:9" ht="15" customHeight="1">
      <c r="A67" s="34" t="s">
        <v>320</v>
      </c>
      <c r="B67" s="33">
        <v>61</v>
      </c>
      <c r="C67" s="35" t="s">
        <v>161</v>
      </c>
      <c r="D67" s="36" t="s">
        <v>344</v>
      </c>
      <c r="E67" s="36" t="s">
        <v>345</v>
      </c>
      <c r="F67" s="35" t="s">
        <v>25</v>
      </c>
      <c r="G67" s="36" t="s">
        <v>49</v>
      </c>
      <c r="H67" s="36" t="s">
        <v>346</v>
      </c>
      <c r="I67" s="37" t="s">
        <v>513</v>
      </c>
    </row>
    <row r="68" spans="1:9" ht="15" customHeight="1">
      <c r="A68" s="34" t="s">
        <v>326</v>
      </c>
      <c r="B68" s="33">
        <v>49</v>
      </c>
      <c r="C68" s="35" t="s">
        <v>150</v>
      </c>
      <c r="D68" s="36" t="s">
        <v>293</v>
      </c>
      <c r="E68" s="36" t="s">
        <v>294</v>
      </c>
      <c r="F68" s="35" t="s">
        <v>25</v>
      </c>
      <c r="G68" s="36" t="s">
        <v>106</v>
      </c>
      <c r="H68" s="36" t="s">
        <v>154</v>
      </c>
      <c r="I68" s="37" t="s">
        <v>514</v>
      </c>
    </row>
    <row r="69" spans="1:9" ht="15" customHeight="1">
      <c r="A69" s="34" t="s">
        <v>330</v>
      </c>
      <c r="B69" s="33">
        <v>63</v>
      </c>
      <c r="C69" s="35" t="s">
        <v>301</v>
      </c>
      <c r="D69" s="36" t="s">
        <v>353</v>
      </c>
      <c r="E69" s="36" t="s">
        <v>354</v>
      </c>
      <c r="F69" s="35" t="s">
        <v>25</v>
      </c>
      <c r="G69" s="36" t="s">
        <v>106</v>
      </c>
      <c r="H69" s="36" t="s">
        <v>355</v>
      </c>
      <c r="I69" s="37" t="s">
        <v>515</v>
      </c>
    </row>
    <row r="70" spans="1:9" ht="15" customHeight="1">
      <c r="A70" s="34" t="s">
        <v>334</v>
      </c>
      <c r="B70" s="33">
        <v>65</v>
      </c>
      <c r="C70" s="35" t="s">
        <v>161</v>
      </c>
      <c r="D70" s="36" t="s">
        <v>363</v>
      </c>
      <c r="E70" s="36" t="s">
        <v>364</v>
      </c>
      <c r="F70" s="35" t="s">
        <v>25</v>
      </c>
      <c r="G70" s="36" t="s">
        <v>365</v>
      </c>
      <c r="H70" s="36" t="s">
        <v>366</v>
      </c>
      <c r="I70" s="37" t="s">
        <v>516</v>
      </c>
    </row>
    <row r="71" spans="1:9" ht="15">
      <c r="A71" s="34" t="s">
        <v>338</v>
      </c>
      <c r="B71" s="33">
        <v>67</v>
      </c>
      <c r="C71" s="35" t="s">
        <v>161</v>
      </c>
      <c r="D71" s="36" t="s">
        <v>373</v>
      </c>
      <c r="E71" s="36" t="s">
        <v>374</v>
      </c>
      <c r="F71" s="35" t="s">
        <v>25</v>
      </c>
      <c r="G71" s="36" t="s">
        <v>153</v>
      </c>
      <c r="H71" s="36" t="s">
        <v>375</v>
      </c>
      <c r="I71" s="37" t="s">
        <v>517</v>
      </c>
    </row>
    <row r="72" spans="1:9" ht="15">
      <c r="A72" s="34" t="s">
        <v>343</v>
      </c>
      <c r="B72" s="33">
        <v>69</v>
      </c>
      <c r="C72" s="35" t="s">
        <v>301</v>
      </c>
      <c r="D72" s="36" t="s">
        <v>383</v>
      </c>
      <c r="E72" s="36" t="s">
        <v>384</v>
      </c>
      <c r="F72" s="35" t="s">
        <v>25</v>
      </c>
      <c r="G72" s="36" t="s">
        <v>385</v>
      </c>
      <c r="H72" s="36" t="s">
        <v>386</v>
      </c>
      <c r="I72" s="37" t="s">
        <v>518</v>
      </c>
    </row>
    <row r="73" spans="1:9" ht="15">
      <c r="A73" s="34" t="s">
        <v>348</v>
      </c>
      <c r="B73" s="33">
        <v>70</v>
      </c>
      <c r="C73" s="35" t="s">
        <v>167</v>
      </c>
      <c r="D73" s="36" t="s">
        <v>389</v>
      </c>
      <c r="E73" s="36" t="s">
        <v>390</v>
      </c>
      <c r="F73" s="35" t="s">
        <v>391</v>
      </c>
      <c r="G73" s="36" t="s">
        <v>392</v>
      </c>
      <c r="H73" s="36" t="s">
        <v>129</v>
      </c>
      <c r="I73" s="37" t="s">
        <v>519</v>
      </c>
    </row>
    <row r="74" spans="1:9" ht="15">
      <c r="A74" s="34" t="s">
        <v>352</v>
      </c>
      <c r="B74" s="33">
        <v>64</v>
      </c>
      <c r="C74" s="35" t="s">
        <v>161</v>
      </c>
      <c r="D74" s="36" t="s">
        <v>358</v>
      </c>
      <c r="E74" s="36" t="s">
        <v>359</v>
      </c>
      <c r="F74" s="35" t="s">
        <v>25</v>
      </c>
      <c r="G74" s="36" t="s">
        <v>153</v>
      </c>
      <c r="H74" s="36" t="s">
        <v>360</v>
      </c>
      <c r="I74" s="37" t="s">
        <v>520</v>
      </c>
    </row>
    <row r="75" spans="1:9" ht="15">
      <c r="A75" s="34" t="s">
        <v>357</v>
      </c>
      <c r="B75" s="33">
        <v>58</v>
      </c>
      <c r="C75" s="35" t="s">
        <v>301</v>
      </c>
      <c r="D75" s="36" t="s">
        <v>331</v>
      </c>
      <c r="E75" s="36" t="s">
        <v>332</v>
      </c>
      <c r="F75" s="35" t="s">
        <v>25</v>
      </c>
      <c r="G75" s="36" t="s">
        <v>138</v>
      </c>
      <c r="H75" s="36" t="s">
        <v>216</v>
      </c>
      <c r="I75" s="37" t="s">
        <v>521</v>
      </c>
    </row>
    <row r="76" spans="1:9" ht="15">
      <c r="A76" s="34" t="s">
        <v>362</v>
      </c>
      <c r="B76" s="33">
        <v>68</v>
      </c>
      <c r="C76" s="35" t="s">
        <v>161</v>
      </c>
      <c r="D76" s="36" t="s">
        <v>378</v>
      </c>
      <c r="E76" s="36" t="s">
        <v>379</v>
      </c>
      <c r="F76" s="35" t="s">
        <v>25</v>
      </c>
      <c r="G76" s="36" t="s">
        <v>153</v>
      </c>
      <c r="H76" s="36" t="s">
        <v>380</v>
      </c>
      <c r="I76" s="37" t="s">
        <v>522</v>
      </c>
    </row>
    <row r="77" spans="1:9" ht="15">
      <c r="A77" s="34" t="s">
        <v>368</v>
      </c>
      <c r="B77" s="33">
        <v>71</v>
      </c>
      <c r="C77" s="35" t="s">
        <v>395</v>
      </c>
      <c r="D77" s="36" t="s">
        <v>396</v>
      </c>
      <c r="E77" s="36" t="s">
        <v>397</v>
      </c>
      <c r="F77" s="35" t="s">
        <v>25</v>
      </c>
      <c r="G77" s="36" t="s">
        <v>385</v>
      </c>
      <c r="H77" s="36" t="s">
        <v>398</v>
      </c>
      <c r="I77" s="37" t="s">
        <v>523</v>
      </c>
    </row>
    <row r="78" spans="1:9" ht="15">
      <c r="A78" s="34" t="s">
        <v>372</v>
      </c>
      <c r="B78" s="33">
        <v>73</v>
      </c>
      <c r="C78" s="35" t="s">
        <v>395</v>
      </c>
      <c r="D78" s="36" t="s">
        <v>407</v>
      </c>
      <c r="E78" s="36" t="s">
        <v>408</v>
      </c>
      <c r="F78" s="35" t="s">
        <v>25</v>
      </c>
      <c r="G78" s="36" t="s">
        <v>385</v>
      </c>
      <c r="H78" s="36" t="s">
        <v>409</v>
      </c>
      <c r="I78" s="37" t="s">
        <v>524</v>
      </c>
    </row>
    <row r="79" spans="1:9" ht="15">
      <c r="A79" s="34" t="s">
        <v>377</v>
      </c>
      <c r="B79" s="33">
        <v>75</v>
      </c>
      <c r="C79" s="35" t="s">
        <v>395</v>
      </c>
      <c r="D79" s="36" t="s">
        <v>417</v>
      </c>
      <c r="E79" s="36" t="s">
        <v>418</v>
      </c>
      <c r="F79" s="35" t="s">
        <v>25</v>
      </c>
      <c r="G79" s="36" t="s">
        <v>49</v>
      </c>
      <c r="H79" s="36" t="s">
        <v>419</v>
      </c>
      <c r="I79" s="37" t="s">
        <v>525</v>
      </c>
    </row>
    <row r="80" spans="1:9" ht="15">
      <c r="A80" s="34" t="s">
        <v>382</v>
      </c>
      <c r="B80" s="33">
        <v>76</v>
      </c>
      <c r="C80" s="35" t="s">
        <v>395</v>
      </c>
      <c r="D80" s="36" t="s">
        <v>422</v>
      </c>
      <c r="E80" s="36" t="s">
        <v>423</v>
      </c>
      <c r="F80" s="35" t="s">
        <v>25</v>
      </c>
      <c r="G80" s="36" t="s">
        <v>385</v>
      </c>
      <c r="H80" s="36" t="s">
        <v>398</v>
      </c>
      <c r="I80" s="37" t="s">
        <v>526</v>
      </c>
    </row>
    <row r="81" spans="1:9" ht="15">
      <c r="A81" s="34" t="s">
        <v>388</v>
      </c>
      <c r="B81" s="33">
        <v>77</v>
      </c>
      <c r="C81" s="35" t="s">
        <v>395</v>
      </c>
      <c r="D81" s="36" t="s">
        <v>426</v>
      </c>
      <c r="E81" s="36" t="s">
        <v>427</v>
      </c>
      <c r="F81" s="35" t="s">
        <v>25</v>
      </c>
      <c r="G81" s="36" t="s">
        <v>428</v>
      </c>
      <c r="H81" s="36" t="s">
        <v>398</v>
      </c>
      <c r="I81" s="37" t="s">
        <v>527</v>
      </c>
    </row>
    <row r="82" spans="1:9" ht="15">
      <c r="A82" s="34" t="s">
        <v>394</v>
      </c>
      <c r="B82" s="33">
        <v>80</v>
      </c>
      <c r="C82" s="35" t="s">
        <v>395</v>
      </c>
      <c r="D82" s="36" t="s">
        <v>440</v>
      </c>
      <c r="E82" s="36" t="s">
        <v>441</v>
      </c>
      <c r="F82" s="35" t="s">
        <v>25</v>
      </c>
      <c r="G82" s="36" t="s">
        <v>428</v>
      </c>
      <c r="H82" s="36" t="s">
        <v>442</v>
      </c>
      <c r="I82" s="37" t="s">
        <v>528</v>
      </c>
    </row>
    <row r="83" spans="1:9" ht="15">
      <c r="A83" s="34" t="s">
        <v>400</v>
      </c>
      <c r="B83" s="33">
        <v>72</v>
      </c>
      <c r="C83" s="35" t="s">
        <v>395</v>
      </c>
      <c r="D83" s="36" t="s">
        <v>401</v>
      </c>
      <c r="E83" s="36" t="s">
        <v>402</v>
      </c>
      <c r="F83" s="35" t="s">
        <v>25</v>
      </c>
      <c r="G83" s="36" t="s">
        <v>403</v>
      </c>
      <c r="H83" s="36" t="s">
        <v>404</v>
      </c>
      <c r="I83" s="37" t="s">
        <v>529</v>
      </c>
    </row>
    <row r="84" spans="1:9" ht="15">
      <c r="A84" s="34" t="s">
        <v>406</v>
      </c>
      <c r="B84" s="33">
        <v>78</v>
      </c>
      <c r="C84" s="35" t="s">
        <v>395</v>
      </c>
      <c r="D84" s="36" t="s">
        <v>431</v>
      </c>
      <c r="E84" s="36" t="s">
        <v>432</v>
      </c>
      <c r="F84" s="35" t="s">
        <v>25</v>
      </c>
      <c r="G84" s="36" t="s">
        <v>428</v>
      </c>
      <c r="H84" s="36" t="s">
        <v>433</v>
      </c>
      <c r="I84" s="37" t="s">
        <v>530</v>
      </c>
    </row>
    <row r="85" spans="1:9" ht="15">
      <c r="A85" s="34" t="s">
        <v>411</v>
      </c>
      <c r="B85" s="33">
        <v>79</v>
      </c>
      <c r="C85" s="35" t="s">
        <v>395</v>
      </c>
      <c r="D85" s="36" t="s">
        <v>436</v>
      </c>
      <c r="E85" s="36" t="s">
        <v>437</v>
      </c>
      <c r="F85" s="35" t="s">
        <v>25</v>
      </c>
      <c r="G85" s="36" t="s">
        <v>385</v>
      </c>
      <c r="H85" s="36" t="s">
        <v>409</v>
      </c>
      <c r="I85" s="37" t="s">
        <v>531</v>
      </c>
    </row>
    <row r="86" spans="1:9" ht="15">
      <c r="A86" s="34" t="s">
        <v>416</v>
      </c>
      <c r="B86" s="33">
        <v>81</v>
      </c>
      <c r="C86" s="35" t="s">
        <v>395</v>
      </c>
      <c r="D86" s="36" t="s">
        <v>445</v>
      </c>
      <c r="E86" s="36" t="s">
        <v>446</v>
      </c>
      <c r="F86" s="35" t="s">
        <v>25</v>
      </c>
      <c r="G86" s="36" t="s">
        <v>385</v>
      </c>
      <c r="H86" s="36" t="s">
        <v>409</v>
      </c>
      <c r="I86" s="37" t="s">
        <v>532</v>
      </c>
    </row>
    <row r="87" spans="1:9" ht="15">
      <c r="A87" s="34" t="s">
        <v>421</v>
      </c>
      <c r="B87" s="33">
        <v>74</v>
      </c>
      <c r="C87" s="35" t="s">
        <v>395</v>
      </c>
      <c r="D87" s="36" t="s">
        <v>412</v>
      </c>
      <c r="E87" s="36" t="s">
        <v>413</v>
      </c>
      <c r="F87" s="35" t="s">
        <v>25</v>
      </c>
      <c r="G87" s="36" t="s">
        <v>414</v>
      </c>
      <c r="H87" s="36" t="s">
        <v>409</v>
      </c>
      <c r="I87" s="37" t="s">
        <v>533</v>
      </c>
    </row>
  </sheetData>
  <sheetProtection selectLockedCells="1" selectUnlockedCells="1"/>
  <autoFilter ref="A7:I87"/>
  <printOptions horizontalCentered="1"/>
  <pageMargins left="0" right="0" top="0" bottom="0" header="0.5118055555555555" footer="0.5118055555555555"/>
  <pageSetup fitToHeight="2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77"/>
  <sheetViews>
    <sheetView tabSelected="1" workbookViewId="0" topLeftCell="A1">
      <selection activeCell="A7" sqref="A7"/>
    </sheetView>
  </sheetViews>
  <sheetFormatPr defaultColWidth="9.140625" defaultRowHeight="12.75"/>
  <cols>
    <col min="1" max="1" width="7.140625" style="38" customWidth="1"/>
    <col min="2" max="2" width="4.28125" style="38" customWidth="1"/>
    <col min="3" max="3" width="23.421875" style="38" customWidth="1"/>
    <col min="4" max="7" width="6.7109375" style="39" customWidth="1"/>
    <col min="8" max="8" width="6.7109375" style="38" customWidth="1"/>
    <col min="9" max="9" width="14.57421875" style="38" customWidth="1"/>
    <col min="10" max="10" width="3.57421875" style="38" customWidth="1"/>
    <col min="11" max="11" width="9.140625" style="40" customWidth="1"/>
  </cols>
  <sheetData>
    <row r="1" spans="1:9" ht="6" customHeight="1">
      <c r="A1" s="41"/>
      <c r="B1" s="42"/>
      <c r="C1" s="42"/>
      <c r="D1" s="43"/>
      <c r="E1" s="43"/>
      <c r="F1" s="43"/>
      <c r="G1" s="43"/>
      <c r="H1" s="42"/>
      <c r="I1" s="42"/>
    </row>
    <row r="2" spans="1:9" ht="15.75">
      <c r="A2" s="44">
        <f>Startlist!$F2</f>
        <v>0</v>
      </c>
      <c r="B2" s="44"/>
      <c r="C2" s="44"/>
      <c r="D2" s="44"/>
      <c r="E2" s="44"/>
      <c r="F2" s="44"/>
      <c r="G2" s="44"/>
      <c r="H2" s="44"/>
      <c r="I2" s="44"/>
    </row>
    <row r="3" spans="1:9" ht="15">
      <c r="A3" s="45">
        <f>Startlist!$F3</f>
        <v>0</v>
      </c>
      <c r="B3" s="45"/>
      <c r="C3" s="45"/>
      <c r="D3" s="45"/>
      <c r="E3" s="45"/>
      <c r="F3" s="45"/>
      <c r="G3" s="45"/>
      <c r="H3" s="45"/>
      <c r="I3" s="45"/>
    </row>
    <row r="4" spans="1:9" ht="15">
      <c r="A4" s="45">
        <f>Startlist!$F4</f>
        <v>0</v>
      </c>
      <c r="B4" s="45"/>
      <c r="C4" s="45"/>
      <c r="D4" s="45"/>
      <c r="E4" s="45"/>
      <c r="F4" s="45"/>
      <c r="G4" s="45"/>
      <c r="H4" s="45"/>
      <c r="I4" s="45"/>
    </row>
    <row r="5" spans="1:9" ht="15">
      <c r="A5" s="46" t="s">
        <v>534</v>
      </c>
      <c r="B5" s="47"/>
      <c r="C5" s="47"/>
      <c r="D5" s="48"/>
      <c r="E5" s="48"/>
      <c r="F5" s="48"/>
      <c r="G5" s="48"/>
      <c r="H5" s="47"/>
      <c r="I5" s="47"/>
    </row>
    <row r="6" spans="1:9" ht="12.75">
      <c r="A6" s="49" t="s">
        <v>535</v>
      </c>
      <c r="B6" s="50" t="s">
        <v>536</v>
      </c>
      <c r="C6" s="51" t="s">
        <v>537</v>
      </c>
      <c r="D6" s="52" t="s">
        <v>538</v>
      </c>
      <c r="E6" s="52"/>
      <c r="F6" s="52"/>
      <c r="G6" s="52"/>
      <c r="H6" s="53" t="s">
        <v>539</v>
      </c>
      <c r="I6" s="53" t="s">
        <v>540</v>
      </c>
    </row>
    <row r="7" spans="1:9" ht="12.75">
      <c r="A7" s="54" t="s">
        <v>541</v>
      </c>
      <c r="B7" s="55"/>
      <c r="C7" s="56" t="s">
        <v>19</v>
      </c>
      <c r="D7" s="57" t="s">
        <v>542</v>
      </c>
      <c r="E7" s="57" t="s">
        <v>543</v>
      </c>
      <c r="F7" s="57" t="s">
        <v>544</v>
      </c>
      <c r="G7" s="57" t="s">
        <v>545</v>
      </c>
      <c r="H7" s="58"/>
      <c r="I7" s="54" t="s">
        <v>546</v>
      </c>
    </row>
    <row r="8" spans="1:12" ht="12.75">
      <c r="A8" s="59" t="s">
        <v>547</v>
      </c>
      <c r="B8" s="60">
        <v>1</v>
      </c>
      <c r="C8" s="61" t="s">
        <v>548</v>
      </c>
      <c r="D8" s="62" t="s">
        <v>549</v>
      </c>
      <c r="E8" s="63" t="s">
        <v>550</v>
      </c>
      <c r="F8" s="63" t="s">
        <v>551</v>
      </c>
      <c r="G8" s="63" t="s">
        <v>552</v>
      </c>
      <c r="H8" s="64"/>
      <c r="I8" s="65" t="s">
        <v>553</v>
      </c>
      <c r="J8" s="66"/>
      <c r="K8" s="67"/>
      <c r="L8" s="68"/>
    </row>
    <row r="9" spans="1:12" ht="12.75">
      <c r="A9" s="69" t="s">
        <v>22</v>
      </c>
      <c r="B9" s="70"/>
      <c r="C9" s="71" t="s">
        <v>33</v>
      </c>
      <c r="D9" s="72" t="s">
        <v>554</v>
      </c>
      <c r="E9" s="73" t="s">
        <v>555</v>
      </c>
      <c r="F9" s="73" t="s">
        <v>556</v>
      </c>
      <c r="G9" s="73" t="s">
        <v>556</v>
      </c>
      <c r="H9" s="74"/>
      <c r="I9" s="75" t="s">
        <v>557</v>
      </c>
      <c r="J9" s="66"/>
      <c r="K9" s="67"/>
      <c r="L9" s="68"/>
    </row>
    <row r="10" spans="1:12" ht="12.75">
      <c r="A10" s="59" t="s">
        <v>558</v>
      </c>
      <c r="B10" s="60">
        <v>100</v>
      </c>
      <c r="C10" s="61" t="s">
        <v>559</v>
      </c>
      <c r="D10" s="62" t="s">
        <v>560</v>
      </c>
      <c r="E10" s="63" t="s">
        <v>561</v>
      </c>
      <c r="F10" s="63" t="s">
        <v>562</v>
      </c>
      <c r="G10" s="63" t="s">
        <v>563</v>
      </c>
      <c r="H10" s="64"/>
      <c r="I10" s="65" t="s">
        <v>564</v>
      </c>
      <c r="J10" s="66"/>
      <c r="K10" s="67"/>
      <c r="L10" s="68"/>
    </row>
    <row r="11" spans="1:12" ht="12.75">
      <c r="A11" s="69" t="s">
        <v>22</v>
      </c>
      <c r="B11" s="70"/>
      <c r="C11" s="71" t="s">
        <v>27</v>
      </c>
      <c r="D11" s="72" t="s">
        <v>565</v>
      </c>
      <c r="E11" s="73" t="s">
        <v>566</v>
      </c>
      <c r="F11" s="73" t="s">
        <v>565</v>
      </c>
      <c r="G11" s="73" t="s">
        <v>567</v>
      </c>
      <c r="H11" s="74"/>
      <c r="I11" s="75" t="s">
        <v>568</v>
      </c>
      <c r="J11" s="66"/>
      <c r="K11" s="67"/>
      <c r="L11" s="68"/>
    </row>
    <row r="12" spans="1:12" ht="12.75">
      <c r="A12" s="59" t="s">
        <v>569</v>
      </c>
      <c r="B12" s="60">
        <v>6</v>
      </c>
      <c r="C12" s="61" t="s">
        <v>570</v>
      </c>
      <c r="D12" s="62" t="s">
        <v>571</v>
      </c>
      <c r="E12" s="63" t="s">
        <v>572</v>
      </c>
      <c r="F12" s="63" t="s">
        <v>573</v>
      </c>
      <c r="G12" s="63" t="s">
        <v>574</v>
      </c>
      <c r="H12" s="64"/>
      <c r="I12" s="65" t="s">
        <v>575</v>
      </c>
      <c r="J12" s="66"/>
      <c r="K12" s="67"/>
      <c r="L12" s="68"/>
    </row>
    <row r="13" spans="1:12" ht="12.75">
      <c r="A13" s="69" t="s">
        <v>57</v>
      </c>
      <c r="B13" s="70"/>
      <c r="C13" s="71" t="s">
        <v>61</v>
      </c>
      <c r="D13" s="72" t="s">
        <v>576</v>
      </c>
      <c r="E13" s="73" t="s">
        <v>554</v>
      </c>
      <c r="F13" s="73" t="s">
        <v>577</v>
      </c>
      <c r="G13" s="73" t="s">
        <v>576</v>
      </c>
      <c r="H13" s="74"/>
      <c r="I13" s="75" t="s">
        <v>578</v>
      </c>
      <c r="J13" s="66"/>
      <c r="K13" s="67"/>
      <c r="L13" s="68"/>
    </row>
    <row r="14" spans="1:12" ht="12.75">
      <c r="A14" s="59" t="s">
        <v>579</v>
      </c>
      <c r="B14" s="60">
        <v>4</v>
      </c>
      <c r="C14" s="61" t="s">
        <v>580</v>
      </c>
      <c r="D14" s="62" t="s">
        <v>581</v>
      </c>
      <c r="E14" s="63" t="s">
        <v>582</v>
      </c>
      <c r="F14" s="63" t="s">
        <v>583</v>
      </c>
      <c r="G14" s="63" t="s">
        <v>584</v>
      </c>
      <c r="H14" s="64"/>
      <c r="I14" s="65" t="s">
        <v>585</v>
      </c>
      <c r="J14" s="66"/>
      <c r="K14" s="67"/>
      <c r="L14" s="68"/>
    </row>
    <row r="15" spans="1:12" ht="12.75">
      <c r="A15" s="69" t="s">
        <v>22</v>
      </c>
      <c r="B15" s="70"/>
      <c r="C15" s="71" t="s">
        <v>27</v>
      </c>
      <c r="D15" s="72" t="s">
        <v>556</v>
      </c>
      <c r="E15" s="73" t="s">
        <v>586</v>
      </c>
      <c r="F15" s="73" t="s">
        <v>587</v>
      </c>
      <c r="G15" s="73" t="s">
        <v>588</v>
      </c>
      <c r="H15" s="74"/>
      <c r="I15" s="75" t="s">
        <v>589</v>
      </c>
      <c r="J15" s="66"/>
      <c r="K15" s="67"/>
      <c r="L15" s="68"/>
    </row>
    <row r="16" spans="1:12" ht="12.75">
      <c r="A16" s="59" t="s">
        <v>590</v>
      </c>
      <c r="B16" s="60">
        <v>3</v>
      </c>
      <c r="C16" s="61" t="s">
        <v>591</v>
      </c>
      <c r="D16" s="62" t="s">
        <v>592</v>
      </c>
      <c r="E16" s="63" t="s">
        <v>593</v>
      </c>
      <c r="F16" s="63" t="s">
        <v>594</v>
      </c>
      <c r="G16" s="63" t="s">
        <v>595</v>
      </c>
      <c r="H16" s="64"/>
      <c r="I16" s="65" t="s">
        <v>596</v>
      </c>
      <c r="J16" s="66"/>
      <c r="K16" s="67"/>
      <c r="L16" s="68"/>
    </row>
    <row r="17" spans="1:12" ht="12.75">
      <c r="A17" s="69" t="s">
        <v>22</v>
      </c>
      <c r="B17" s="70"/>
      <c r="C17" s="71" t="s">
        <v>27</v>
      </c>
      <c r="D17" s="72" t="s">
        <v>597</v>
      </c>
      <c r="E17" s="73" t="s">
        <v>598</v>
      </c>
      <c r="F17" s="73" t="s">
        <v>554</v>
      </c>
      <c r="G17" s="73" t="s">
        <v>554</v>
      </c>
      <c r="H17" s="74"/>
      <c r="I17" s="75" t="s">
        <v>599</v>
      </c>
      <c r="J17" s="66"/>
      <c r="K17" s="67"/>
      <c r="L17" s="68"/>
    </row>
    <row r="18" spans="1:12" ht="12.75">
      <c r="A18" s="59" t="s">
        <v>600</v>
      </c>
      <c r="B18" s="60">
        <v>2</v>
      </c>
      <c r="C18" s="61" t="s">
        <v>601</v>
      </c>
      <c r="D18" s="62" t="s">
        <v>602</v>
      </c>
      <c r="E18" s="63" t="s">
        <v>603</v>
      </c>
      <c r="F18" s="63" t="s">
        <v>604</v>
      </c>
      <c r="G18" s="63" t="s">
        <v>605</v>
      </c>
      <c r="H18" s="64"/>
      <c r="I18" s="65" t="s">
        <v>606</v>
      </c>
      <c r="J18" s="66"/>
      <c r="K18" s="67"/>
      <c r="L18" s="68"/>
    </row>
    <row r="19" spans="1:12" ht="12.75">
      <c r="A19" s="69" t="s">
        <v>22</v>
      </c>
      <c r="B19" s="70"/>
      <c r="C19" s="71" t="s">
        <v>33</v>
      </c>
      <c r="D19" s="72" t="s">
        <v>567</v>
      </c>
      <c r="E19" s="73" t="s">
        <v>597</v>
      </c>
      <c r="F19" s="73" t="s">
        <v>566</v>
      </c>
      <c r="G19" s="73" t="s">
        <v>565</v>
      </c>
      <c r="H19" s="74"/>
      <c r="I19" s="75" t="s">
        <v>607</v>
      </c>
      <c r="J19" s="66"/>
      <c r="K19" s="67"/>
      <c r="L19" s="68"/>
    </row>
    <row r="20" spans="1:12" ht="12.75">
      <c r="A20" s="59" t="s">
        <v>608</v>
      </c>
      <c r="B20" s="60">
        <v>10</v>
      </c>
      <c r="C20" s="61" t="s">
        <v>609</v>
      </c>
      <c r="D20" s="62" t="s">
        <v>610</v>
      </c>
      <c r="E20" s="63" t="s">
        <v>611</v>
      </c>
      <c r="F20" s="63" t="s">
        <v>612</v>
      </c>
      <c r="G20" s="63" t="s">
        <v>584</v>
      </c>
      <c r="H20" s="64"/>
      <c r="I20" s="65" t="s">
        <v>613</v>
      </c>
      <c r="J20" s="66"/>
      <c r="K20" s="67"/>
      <c r="L20" s="68"/>
    </row>
    <row r="21" spans="1:12" ht="12.75">
      <c r="A21" s="69" t="s">
        <v>79</v>
      </c>
      <c r="B21" s="70"/>
      <c r="C21" s="71" t="s">
        <v>84</v>
      </c>
      <c r="D21" s="72" t="s">
        <v>614</v>
      </c>
      <c r="E21" s="73" t="s">
        <v>614</v>
      </c>
      <c r="F21" s="73" t="s">
        <v>614</v>
      </c>
      <c r="G21" s="73" t="s">
        <v>614</v>
      </c>
      <c r="H21" s="74"/>
      <c r="I21" s="75" t="s">
        <v>615</v>
      </c>
      <c r="J21" s="66"/>
      <c r="K21" s="67"/>
      <c r="L21" s="68"/>
    </row>
    <row r="22" spans="1:12" ht="12.75">
      <c r="A22" s="59" t="s">
        <v>616</v>
      </c>
      <c r="B22" s="60">
        <v>7</v>
      </c>
      <c r="C22" s="61" t="s">
        <v>617</v>
      </c>
      <c r="D22" s="62" t="s">
        <v>618</v>
      </c>
      <c r="E22" s="63" t="s">
        <v>619</v>
      </c>
      <c r="F22" s="63" t="s">
        <v>620</v>
      </c>
      <c r="G22" s="63" t="s">
        <v>621</v>
      </c>
      <c r="H22" s="64"/>
      <c r="I22" s="65" t="s">
        <v>622</v>
      </c>
      <c r="J22" s="66"/>
      <c r="K22" s="67"/>
      <c r="L22" s="68"/>
    </row>
    <row r="23" spans="1:12" ht="12.75">
      <c r="A23" s="69" t="s">
        <v>57</v>
      </c>
      <c r="B23" s="70"/>
      <c r="C23" s="71" t="s">
        <v>33</v>
      </c>
      <c r="D23" s="72" t="s">
        <v>623</v>
      </c>
      <c r="E23" s="73" t="s">
        <v>624</v>
      </c>
      <c r="F23" s="73" t="s">
        <v>625</v>
      </c>
      <c r="G23" s="73" t="s">
        <v>625</v>
      </c>
      <c r="H23" s="74"/>
      <c r="I23" s="75" t="s">
        <v>626</v>
      </c>
      <c r="J23" s="66"/>
      <c r="K23" s="67"/>
      <c r="L23" s="68"/>
    </row>
    <row r="24" spans="1:12" ht="12.75">
      <c r="A24" s="59" t="s">
        <v>627</v>
      </c>
      <c r="B24" s="60">
        <v>5</v>
      </c>
      <c r="C24" s="61" t="s">
        <v>628</v>
      </c>
      <c r="D24" s="62" t="s">
        <v>629</v>
      </c>
      <c r="E24" s="63" t="s">
        <v>550</v>
      </c>
      <c r="F24" s="63" t="s">
        <v>630</v>
      </c>
      <c r="G24" s="63" t="s">
        <v>620</v>
      </c>
      <c r="H24" s="64"/>
      <c r="I24" s="65" t="s">
        <v>622</v>
      </c>
      <c r="J24" s="66"/>
      <c r="K24" s="67"/>
      <c r="L24" s="68"/>
    </row>
    <row r="25" spans="1:12" ht="12.75">
      <c r="A25" s="69" t="s">
        <v>22</v>
      </c>
      <c r="B25" s="70"/>
      <c r="C25" s="71" t="s">
        <v>27</v>
      </c>
      <c r="D25" s="72" t="s">
        <v>631</v>
      </c>
      <c r="E25" s="73" t="s">
        <v>555</v>
      </c>
      <c r="F25" s="73" t="s">
        <v>632</v>
      </c>
      <c r="G25" s="73" t="s">
        <v>631</v>
      </c>
      <c r="H25" s="74"/>
      <c r="I25" s="75" t="s">
        <v>626</v>
      </c>
      <c r="J25" s="66"/>
      <c r="K25" s="67"/>
      <c r="L25" s="68"/>
    </row>
    <row r="26" spans="1:12" ht="12.75">
      <c r="A26" s="59" t="s">
        <v>633</v>
      </c>
      <c r="B26" s="60">
        <v>9</v>
      </c>
      <c r="C26" s="61" t="s">
        <v>634</v>
      </c>
      <c r="D26" s="62" t="s">
        <v>635</v>
      </c>
      <c r="E26" s="63" t="s">
        <v>636</v>
      </c>
      <c r="F26" s="63" t="s">
        <v>637</v>
      </c>
      <c r="G26" s="63" t="s">
        <v>562</v>
      </c>
      <c r="H26" s="64"/>
      <c r="I26" s="65" t="s">
        <v>638</v>
      </c>
      <c r="J26" s="66"/>
      <c r="K26" s="67"/>
      <c r="L26" s="68"/>
    </row>
    <row r="27" spans="1:12" ht="12.75">
      <c r="A27" s="69" t="s">
        <v>57</v>
      </c>
      <c r="B27" s="70"/>
      <c r="C27" s="71" t="s">
        <v>33</v>
      </c>
      <c r="D27" s="72" t="s">
        <v>625</v>
      </c>
      <c r="E27" s="73" t="s">
        <v>556</v>
      </c>
      <c r="F27" s="73" t="s">
        <v>639</v>
      </c>
      <c r="G27" s="73" t="s">
        <v>623</v>
      </c>
      <c r="H27" s="74"/>
      <c r="I27" s="75" t="s">
        <v>640</v>
      </c>
      <c r="J27" s="66"/>
      <c r="K27" s="67"/>
      <c r="L27" s="68"/>
    </row>
    <row r="28" spans="1:12" ht="12.75">
      <c r="A28" s="59" t="s">
        <v>641</v>
      </c>
      <c r="B28" s="60">
        <v>12</v>
      </c>
      <c r="C28" s="61" t="s">
        <v>642</v>
      </c>
      <c r="D28" s="62" t="s">
        <v>643</v>
      </c>
      <c r="E28" s="63" t="s">
        <v>644</v>
      </c>
      <c r="F28" s="63" t="s">
        <v>645</v>
      </c>
      <c r="G28" s="63" t="s">
        <v>646</v>
      </c>
      <c r="H28" s="64"/>
      <c r="I28" s="65" t="s">
        <v>647</v>
      </c>
      <c r="J28" s="66"/>
      <c r="K28" s="67"/>
      <c r="L28" s="68"/>
    </row>
    <row r="29" spans="1:12" ht="12.75">
      <c r="A29" s="69" t="s">
        <v>79</v>
      </c>
      <c r="B29" s="70"/>
      <c r="C29" s="71" t="s">
        <v>91</v>
      </c>
      <c r="D29" s="72" t="s">
        <v>648</v>
      </c>
      <c r="E29" s="73" t="s">
        <v>649</v>
      </c>
      <c r="F29" s="73" t="s">
        <v>650</v>
      </c>
      <c r="G29" s="73" t="s">
        <v>651</v>
      </c>
      <c r="H29" s="74"/>
      <c r="I29" s="75" t="s">
        <v>652</v>
      </c>
      <c r="J29" s="66"/>
      <c r="K29" s="67"/>
      <c r="L29" s="68"/>
    </row>
    <row r="30" spans="1:12" ht="12.75">
      <c r="A30" s="59" t="s">
        <v>653</v>
      </c>
      <c r="B30" s="60">
        <v>8</v>
      </c>
      <c r="C30" s="61" t="s">
        <v>654</v>
      </c>
      <c r="D30" s="62" t="s">
        <v>655</v>
      </c>
      <c r="E30" s="63" t="s">
        <v>603</v>
      </c>
      <c r="F30" s="63" t="s">
        <v>656</v>
      </c>
      <c r="G30" s="63" t="s">
        <v>657</v>
      </c>
      <c r="H30" s="64"/>
      <c r="I30" s="65" t="s">
        <v>658</v>
      </c>
      <c r="J30" s="66"/>
      <c r="K30" s="67"/>
      <c r="L30" s="68"/>
    </row>
    <row r="31" spans="1:12" ht="12.75">
      <c r="A31" s="69" t="s">
        <v>57</v>
      </c>
      <c r="B31" s="70"/>
      <c r="C31" s="71" t="s">
        <v>61</v>
      </c>
      <c r="D31" s="72" t="s">
        <v>659</v>
      </c>
      <c r="E31" s="73" t="s">
        <v>660</v>
      </c>
      <c r="F31" s="73" t="s">
        <v>661</v>
      </c>
      <c r="G31" s="73" t="s">
        <v>661</v>
      </c>
      <c r="H31" s="74"/>
      <c r="I31" s="75" t="s">
        <v>662</v>
      </c>
      <c r="J31" s="66"/>
      <c r="K31" s="67"/>
      <c r="L31" s="68"/>
    </row>
    <row r="32" spans="1:12" ht="12.75">
      <c r="A32" s="59" t="s">
        <v>663</v>
      </c>
      <c r="B32" s="60">
        <v>17</v>
      </c>
      <c r="C32" s="61" t="s">
        <v>664</v>
      </c>
      <c r="D32" s="62" t="s">
        <v>665</v>
      </c>
      <c r="E32" s="63" t="s">
        <v>666</v>
      </c>
      <c r="F32" s="63" t="s">
        <v>667</v>
      </c>
      <c r="G32" s="63" t="s">
        <v>637</v>
      </c>
      <c r="H32" s="64"/>
      <c r="I32" s="65" t="s">
        <v>668</v>
      </c>
      <c r="J32" s="66"/>
      <c r="K32" s="67"/>
      <c r="L32" s="68"/>
    </row>
    <row r="33" spans="1:12" ht="12.75">
      <c r="A33" s="69" t="s">
        <v>57</v>
      </c>
      <c r="B33" s="70"/>
      <c r="C33" s="71" t="s">
        <v>113</v>
      </c>
      <c r="D33" s="72" t="s">
        <v>661</v>
      </c>
      <c r="E33" s="73" t="s">
        <v>669</v>
      </c>
      <c r="F33" s="73" t="s">
        <v>659</v>
      </c>
      <c r="G33" s="73" t="s">
        <v>670</v>
      </c>
      <c r="H33" s="74"/>
      <c r="I33" s="75" t="s">
        <v>671</v>
      </c>
      <c r="J33" s="66"/>
      <c r="K33" s="67"/>
      <c r="L33" s="68"/>
    </row>
    <row r="34" spans="1:12" ht="12.75">
      <c r="A34" s="59" t="s">
        <v>672</v>
      </c>
      <c r="B34" s="60">
        <v>208</v>
      </c>
      <c r="C34" s="61" t="s">
        <v>673</v>
      </c>
      <c r="D34" s="62" t="s">
        <v>674</v>
      </c>
      <c r="E34" s="63" t="s">
        <v>675</v>
      </c>
      <c r="F34" s="63" t="s">
        <v>676</v>
      </c>
      <c r="G34" s="63" t="s">
        <v>677</v>
      </c>
      <c r="H34" s="64"/>
      <c r="I34" s="65" t="s">
        <v>678</v>
      </c>
      <c r="J34" s="66"/>
      <c r="K34" s="67"/>
      <c r="L34" s="68"/>
    </row>
    <row r="35" spans="1:12" ht="12.75">
      <c r="A35" s="69" t="s">
        <v>120</v>
      </c>
      <c r="B35" s="70"/>
      <c r="C35" s="71" t="s">
        <v>147</v>
      </c>
      <c r="D35" s="72" t="s">
        <v>679</v>
      </c>
      <c r="E35" s="73" t="s">
        <v>680</v>
      </c>
      <c r="F35" s="73" t="s">
        <v>679</v>
      </c>
      <c r="G35" s="73" t="s">
        <v>681</v>
      </c>
      <c r="H35" s="74"/>
      <c r="I35" s="75" t="s">
        <v>682</v>
      </c>
      <c r="J35" s="66"/>
      <c r="K35" s="67"/>
      <c r="L35" s="68"/>
    </row>
    <row r="36" spans="1:12" ht="12.75">
      <c r="A36" s="59" t="s">
        <v>683</v>
      </c>
      <c r="B36" s="60">
        <v>21</v>
      </c>
      <c r="C36" s="61" t="s">
        <v>684</v>
      </c>
      <c r="D36" s="62" t="s">
        <v>665</v>
      </c>
      <c r="E36" s="63" t="s">
        <v>685</v>
      </c>
      <c r="F36" s="63" t="s">
        <v>686</v>
      </c>
      <c r="G36" s="63" t="s">
        <v>687</v>
      </c>
      <c r="H36" s="64"/>
      <c r="I36" s="65" t="s">
        <v>688</v>
      </c>
      <c r="J36" s="66"/>
      <c r="K36" s="67"/>
      <c r="L36" s="68"/>
    </row>
    <row r="37" spans="1:12" ht="12.75">
      <c r="A37" s="69" t="s">
        <v>161</v>
      </c>
      <c r="B37" s="70"/>
      <c r="C37" s="71" t="s">
        <v>164</v>
      </c>
      <c r="D37" s="72" t="s">
        <v>689</v>
      </c>
      <c r="E37" s="73" t="s">
        <v>690</v>
      </c>
      <c r="F37" s="73" t="s">
        <v>691</v>
      </c>
      <c r="G37" s="73" t="s">
        <v>692</v>
      </c>
      <c r="H37" s="74"/>
      <c r="I37" s="75" t="s">
        <v>693</v>
      </c>
      <c r="J37" s="66"/>
      <c r="K37" s="67"/>
      <c r="L37" s="68"/>
    </row>
    <row r="38" spans="1:12" ht="12.75">
      <c r="A38" s="59" t="s">
        <v>694</v>
      </c>
      <c r="B38" s="60">
        <v>35</v>
      </c>
      <c r="C38" s="61" t="s">
        <v>695</v>
      </c>
      <c r="D38" s="62" t="s">
        <v>696</v>
      </c>
      <c r="E38" s="63" t="s">
        <v>697</v>
      </c>
      <c r="F38" s="63" t="s">
        <v>698</v>
      </c>
      <c r="G38" s="63" t="s">
        <v>699</v>
      </c>
      <c r="H38" s="64"/>
      <c r="I38" s="65" t="s">
        <v>700</v>
      </c>
      <c r="J38" s="66"/>
      <c r="K38" s="67"/>
      <c r="L38" s="68"/>
    </row>
    <row r="39" spans="1:12" ht="12.75">
      <c r="A39" s="69" t="s">
        <v>22</v>
      </c>
      <c r="B39" s="70"/>
      <c r="C39" s="71" t="s">
        <v>27</v>
      </c>
      <c r="D39" s="72" t="s">
        <v>701</v>
      </c>
      <c r="E39" s="73" t="s">
        <v>702</v>
      </c>
      <c r="F39" s="73" t="s">
        <v>703</v>
      </c>
      <c r="G39" s="73" t="s">
        <v>704</v>
      </c>
      <c r="H39" s="74"/>
      <c r="I39" s="75" t="s">
        <v>705</v>
      </c>
      <c r="J39" s="66"/>
      <c r="K39" s="67"/>
      <c r="L39" s="68"/>
    </row>
    <row r="40" spans="1:12" ht="12.75">
      <c r="A40" s="59" t="s">
        <v>706</v>
      </c>
      <c r="B40" s="60">
        <v>22</v>
      </c>
      <c r="C40" s="61" t="s">
        <v>707</v>
      </c>
      <c r="D40" s="62" t="s">
        <v>708</v>
      </c>
      <c r="E40" s="63" t="s">
        <v>709</v>
      </c>
      <c r="F40" s="63" t="s">
        <v>710</v>
      </c>
      <c r="G40" s="63" t="s">
        <v>710</v>
      </c>
      <c r="H40" s="64"/>
      <c r="I40" s="65" t="s">
        <v>711</v>
      </c>
      <c r="J40" s="66"/>
      <c r="K40" s="67"/>
      <c r="L40" s="68"/>
    </row>
    <row r="41" spans="1:12" ht="12.75">
      <c r="A41" s="69" t="s">
        <v>167</v>
      </c>
      <c r="B41" s="70"/>
      <c r="C41" s="71" t="s">
        <v>171</v>
      </c>
      <c r="D41" s="72" t="s">
        <v>680</v>
      </c>
      <c r="E41" s="73" t="s">
        <v>712</v>
      </c>
      <c r="F41" s="73" t="s">
        <v>713</v>
      </c>
      <c r="G41" s="73" t="s">
        <v>714</v>
      </c>
      <c r="H41" s="74"/>
      <c r="I41" s="75" t="s">
        <v>715</v>
      </c>
      <c r="J41" s="66"/>
      <c r="K41" s="67"/>
      <c r="L41" s="68"/>
    </row>
    <row r="42" spans="1:12" ht="12.75">
      <c r="A42" s="59" t="s">
        <v>716</v>
      </c>
      <c r="B42" s="60">
        <v>24</v>
      </c>
      <c r="C42" s="61" t="s">
        <v>717</v>
      </c>
      <c r="D42" s="62" t="s">
        <v>718</v>
      </c>
      <c r="E42" s="63" t="s">
        <v>719</v>
      </c>
      <c r="F42" s="63" t="s">
        <v>720</v>
      </c>
      <c r="G42" s="63" t="s">
        <v>721</v>
      </c>
      <c r="H42" s="64"/>
      <c r="I42" s="65" t="s">
        <v>722</v>
      </c>
      <c r="J42" s="66"/>
      <c r="K42" s="67"/>
      <c r="L42" s="68"/>
    </row>
    <row r="43" spans="1:12" ht="12.75">
      <c r="A43" s="69" t="s">
        <v>167</v>
      </c>
      <c r="B43" s="70"/>
      <c r="C43" s="71" t="s">
        <v>171</v>
      </c>
      <c r="D43" s="72" t="s">
        <v>723</v>
      </c>
      <c r="E43" s="73" t="s">
        <v>724</v>
      </c>
      <c r="F43" s="73" t="s">
        <v>725</v>
      </c>
      <c r="G43" s="73" t="s">
        <v>725</v>
      </c>
      <c r="H43" s="74"/>
      <c r="I43" s="75" t="s">
        <v>726</v>
      </c>
      <c r="J43" s="66"/>
      <c r="K43" s="67"/>
      <c r="L43" s="68"/>
    </row>
    <row r="44" spans="1:12" ht="12.75">
      <c r="A44" s="59" t="s">
        <v>727</v>
      </c>
      <c r="B44" s="60">
        <v>205</v>
      </c>
      <c r="C44" s="61" t="s">
        <v>728</v>
      </c>
      <c r="D44" s="62" t="s">
        <v>729</v>
      </c>
      <c r="E44" s="63" t="s">
        <v>730</v>
      </c>
      <c r="F44" s="63" t="s">
        <v>731</v>
      </c>
      <c r="G44" s="63" t="s">
        <v>732</v>
      </c>
      <c r="H44" s="64"/>
      <c r="I44" s="65" t="s">
        <v>733</v>
      </c>
      <c r="J44" s="66"/>
      <c r="K44" s="67"/>
      <c r="L44" s="68"/>
    </row>
    <row r="45" spans="1:12" ht="12.75">
      <c r="A45" s="69" t="s">
        <v>120</v>
      </c>
      <c r="B45" s="70"/>
      <c r="C45" s="71" t="s">
        <v>129</v>
      </c>
      <c r="D45" s="72" t="s">
        <v>734</v>
      </c>
      <c r="E45" s="73" t="s">
        <v>735</v>
      </c>
      <c r="F45" s="73" t="s">
        <v>736</v>
      </c>
      <c r="G45" s="73" t="s">
        <v>735</v>
      </c>
      <c r="H45" s="74"/>
      <c r="I45" s="75" t="s">
        <v>737</v>
      </c>
      <c r="J45" s="66"/>
      <c r="K45" s="67"/>
      <c r="L45" s="68"/>
    </row>
    <row r="46" spans="1:12" ht="12.75">
      <c r="A46" s="59" t="s">
        <v>738</v>
      </c>
      <c r="B46" s="60">
        <v>27</v>
      </c>
      <c r="C46" s="61" t="s">
        <v>739</v>
      </c>
      <c r="D46" s="62" t="s">
        <v>740</v>
      </c>
      <c r="E46" s="63" t="s">
        <v>741</v>
      </c>
      <c r="F46" s="63" t="s">
        <v>742</v>
      </c>
      <c r="G46" s="63" t="s">
        <v>743</v>
      </c>
      <c r="H46" s="64"/>
      <c r="I46" s="65" t="s">
        <v>744</v>
      </c>
      <c r="J46" s="66"/>
      <c r="K46" s="67"/>
      <c r="L46" s="68"/>
    </row>
    <row r="47" spans="1:12" ht="12.75">
      <c r="A47" s="69" t="s">
        <v>167</v>
      </c>
      <c r="B47" s="70"/>
      <c r="C47" s="71" t="s">
        <v>129</v>
      </c>
      <c r="D47" s="72" t="s">
        <v>724</v>
      </c>
      <c r="E47" s="73" t="s">
        <v>745</v>
      </c>
      <c r="F47" s="73" t="s">
        <v>746</v>
      </c>
      <c r="G47" s="73" t="s">
        <v>747</v>
      </c>
      <c r="H47" s="74"/>
      <c r="I47" s="75" t="s">
        <v>748</v>
      </c>
      <c r="J47" s="66"/>
      <c r="K47" s="67"/>
      <c r="L47" s="68"/>
    </row>
    <row r="48" spans="1:12" ht="12.75">
      <c r="A48" s="59" t="s">
        <v>749</v>
      </c>
      <c r="B48" s="60">
        <v>23</v>
      </c>
      <c r="C48" s="61" t="s">
        <v>750</v>
      </c>
      <c r="D48" s="62" t="s">
        <v>718</v>
      </c>
      <c r="E48" s="63" t="s">
        <v>751</v>
      </c>
      <c r="F48" s="63" t="s">
        <v>698</v>
      </c>
      <c r="G48" s="63" t="s">
        <v>743</v>
      </c>
      <c r="H48" s="64"/>
      <c r="I48" s="65" t="s">
        <v>752</v>
      </c>
      <c r="J48" s="66"/>
      <c r="K48" s="67"/>
      <c r="L48" s="68"/>
    </row>
    <row r="49" spans="1:12" ht="12.75">
      <c r="A49" s="69" t="s">
        <v>167</v>
      </c>
      <c r="B49" s="70"/>
      <c r="C49" s="71" t="s">
        <v>171</v>
      </c>
      <c r="D49" s="72" t="s">
        <v>723</v>
      </c>
      <c r="E49" s="73" t="s">
        <v>753</v>
      </c>
      <c r="F49" s="73" t="s">
        <v>745</v>
      </c>
      <c r="G49" s="73" t="s">
        <v>747</v>
      </c>
      <c r="H49" s="74"/>
      <c r="I49" s="75" t="s">
        <v>754</v>
      </c>
      <c r="J49" s="66"/>
      <c r="K49" s="67"/>
      <c r="L49" s="68"/>
    </row>
    <row r="50" spans="1:12" ht="12.75">
      <c r="A50" s="59" t="s">
        <v>755</v>
      </c>
      <c r="B50" s="60">
        <v>52</v>
      </c>
      <c r="C50" s="61" t="s">
        <v>756</v>
      </c>
      <c r="D50" s="62" t="s">
        <v>757</v>
      </c>
      <c r="E50" s="63" t="s">
        <v>758</v>
      </c>
      <c r="F50" s="63" t="s">
        <v>759</v>
      </c>
      <c r="G50" s="63" t="s">
        <v>760</v>
      </c>
      <c r="H50" s="64"/>
      <c r="I50" s="65" t="s">
        <v>752</v>
      </c>
      <c r="J50" s="66"/>
      <c r="K50" s="67"/>
      <c r="L50" s="68"/>
    </row>
    <row r="51" spans="1:12" ht="12.75">
      <c r="A51" s="69" t="s">
        <v>57</v>
      </c>
      <c r="B51" s="70"/>
      <c r="C51" s="71" t="s">
        <v>239</v>
      </c>
      <c r="D51" s="72" t="s">
        <v>761</v>
      </c>
      <c r="E51" s="73" t="s">
        <v>762</v>
      </c>
      <c r="F51" s="73" t="s">
        <v>763</v>
      </c>
      <c r="G51" s="73" t="s">
        <v>639</v>
      </c>
      <c r="H51" s="74"/>
      <c r="I51" s="75" t="s">
        <v>754</v>
      </c>
      <c r="J51" s="66"/>
      <c r="K51" s="67"/>
      <c r="L51" s="68"/>
    </row>
    <row r="52" spans="1:12" ht="12.75">
      <c r="A52" s="59" t="s">
        <v>764</v>
      </c>
      <c r="B52" s="60">
        <v>201</v>
      </c>
      <c r="C52" s="61" t="s">
        <v>765</v>
      </c>
      <c r="D52" s="62" t="s">
        <v>766</v>
      </c>
      <c r="E52" s="63" t="s">
        <v>741</v>
      </c>
      <c r="F52" s="63" t="s">
        <v>767</v>
      </c>
      <c r="G52" s="63" t="s">
        <v>768</v>
      </c>
      <c r="H52" s="64"/>
      <c r="I52" s="65" t="s">
        <v>769</v>
      </c>
      <c r="J52" s="66"/>
      <c r="K52" s="67"/>
      <c r="L52" s="68"/>
    </row>
    <row r="53" spans="1:12" ht="12.75">
      <c r="A53" s="69" t="s">
        <v>120</v>
      </c>
      <c r="B53" s="70"/>
      <c r="C53" s="71" t="s">
        <v>129</v>
      </c>
      <c r="D53" s="72" t="s">
        <v>770</v>
      </c>
      <c r="E53" s="73" t="s">
        <v>681</v>
      </c>
      <c r="F53" s="73" t="s">
        <v>771</v>
      </c>
      <c r="G53" s="73" t="s">
        <v>772</v>
      </c>
      <c r="H53" s="74"/>
      <c r="I53" s="75" t="s">
        <v>773</v>
      </c>
      <c r="J53" s="66"/>
      <c r="K53" s="67"/>
      <c r="L53" s="68"/>
    </row>
    <row r="54" spans="1:12" ht="12.75">
      <c r="A54" s="59" t="s">
        <v>774</v>
      </c>
      <c r="B54" s="60">
        <v>19</v>
      </c>
      <c r="C54" s="61" t="s">
        <v>775</v>
      </c>
      <c r="D54" s="62" t="s">
        <v>776</v>
      </c>
      <c r="E54" s="63" t="s">
        <v>777</v>
      </c>
      <c r="F54" s="63" t="s">
        <v>778</v>
      </c>
      <c r="G54" s="63" t="s">
        <v>779</v>
      </c>
      <c r="H54" s="64"/>
      <c r="I54" s="65" t="s">
        <v>780</v>
      </c>
      <c r="J54" s="66"/>
      <c r="K54" s="67"/>
      <c r="L54" s="68"/>
    </row>
    <row r="55" spans="1:12" ht="12.75">
      <c r="A55" s="69" t="s">
        <v>150</v>
      </c>
      <c r="B55" s="70"/>
      <c r="C55" s="71" t="s">
        <v>154</v>
      </c>
      <c r="D55" s="72" t="s">
        <v>781</v>
      </c>
      <c r="E55" s="73" t="s">
        <v>782</v>
      </c>
      <c r="F55" s="73" t="s">
        <v>783</v>
      </c>
      <c r="G55" s="73" t="s">
        <v>784</v>
      </c>
      <c r="H55" s="74"/>
      <c r="I55" s="75" t="s">
        <v>785</v>
      </c>
      <c r="J55" s="66"/>
      <c r="K55" s="67"/>
      <c r="L55" s="68"/>
    </row>
    <row r="56" spans="1:12" ht="12.75">
      <c r="A56" s="59" t="s">
        <v>786</v>
      </c>
      <c r="B56" s="60">
        <v>202</v>
      </c>
      <c r="C56" s="61" t="s">
        <v>787</v>
      </c>
      <c r="D56" s="62" t="s">
        <v>788</v>
      </c>
      <c r="E56" s="63" t="s">
        <v>789</v>
      </c>
      <c r="F56" s="63" t="s">
        <v>790</v>
      </c>
      <c r="G56" s="63" t="s">
        <v>791</v>
      </c>
      <c r="H56" s="64"/>
      <c r="I56" s="65" t="s">
        <v>792</v>
      </c>
      <c r="J56" s="66"/>
      <c r="K56" s="67"/>
      <c r="L56" s="68"/>
    </row>
    <row r="57" spans="1:12" ht="12.75">
      <c r="A57" s="69" t="s">
        <v>120</v>
      </c>
      <c r="B57" s="70"/>
      <c r="C57" s="71" t="s">
        <v>129</v>
      </c>
      <c r="D57" s="72" t="s">
        <v>793</v>
      </c>
      <c r="E57" s="73" t="s">
        <v>794</v>
      </c>
      <c r="F57" s="73" t="s">
        <v>714</v>
      </c>
      <c r="G57" s="73" t="s">
        <v>795</v>
      </c>
      <c r="H57" s="74"/>
      <c r="I57" s="75" t="s">
        <v>796</v>
      </c>
      <c r="J57" s="66"/>
      <c r="K57" s="67"/>
      <c r="L57" s="68"/>
    </row>
    <row r="58" spans="1:12" ht="12.75">
      <c r="A58" s="59" t="s">
        <v>797</v>
      </c>
      <c r="B58" s="60">
        <v>15</v>
      </c>
      <c r="C58" s="61" t="s">
        <v>798</v>
      </c>
      <c r="D58" s="62" t="s">
        <v>799</v>
      </c>
      <c r="E58" s="63" t="s">
        <v>800</v>
      </c>
      <c r="F58" s="63" t="s">
        <v>801</v>
      </c>
      <c r="G58" s="63" t="s">
        <v>687</v>
      </c>
      <c r="H58" s="64"/>
      <c r="I58" s="65" t="s">
        <v>802</v>
      </c>
      <c r="J58" s="66"/>
      <c r="K58" s="67"/>
      <c r="L58" s="68"/>
    </row>
    <row r="59" spans="1:12" ht="12.75">
      <c r="A59" s="69" t="s">
        <v>22</v>
      </c>
      <c r="B59" s="70"/>
      <c r="C59" s="71" t="s">
        <v>33</v>
      </c>
      <c r="D59" s="72" t="s">
        <v>803</v>
      </c>
      <c r="E59" s="73" t="s">
        <v>804</v>
      </c>
      <c r="F59" s="73" t="s">
        <v>805</v>
      </c>
      <c r="G59" s="73" t="s">
        <v>669</v>
      </c>
      <c r="H59" s="74"/>
      <c r="I59" s="75" t="s">
        <v>806</v>
      </c>
      <c r="J59" s="66"/>
      <c r="K59" s="67"/>
      <c r="L59" s="68"/>
    </row>
    <row r="60" spans="1:12" ht="12.75">
      <c r="A60" s="59" t="s">
        <v>807</v>
      </c>
      <c r="B60" s="60">
        <v>26</v>
      </c>
      <c r="C60" s="61" t="s">
        <v>808</v>
      </c>
      <c r="D60" s="62" t="s">
        <v>809</v>
      </c>
      <c r="E60" s="63" t="s">
        <v>810</v>
      </c>
      <c r="F60" s="63" t="s">
        <v>811</v>
      </c>
      <c r="G60" s="63" t="s">
        <v>732</v>
      </c>
      <c r="H60" s="64"/>
      <c r="I60" s="65" t="s">
        <v>812</v>
      </c>
      <c r="J60" s="66"/>
      <c r="K60" s="67"/>
      <c r="L60" s="68"/>
    </row>
    <row r="61" spans="1:12" ht="12.75">
      <c r="A61" s="69" t="s">
        <v>161</v>
      </c>
      <c r="B61" s="70"/>
      <c r="C61" s="71" t="s">
        <v>164</v>
      </c>
      <c r="D61" s="72" t="s">
        <v>813</v>
      </c>
      <c r="E61" s="73" t="s">
        <v>814</v>
      </c>
      <c r="F61" s="73" t="s">
        <v>815</v>
      </c>
      <c r="G61" s="73" t="s">
        <v>816</v>
      </c>
      <c r="H61" s="74"/>
      <c r="I61" s="75" t="s">
        <v>817</v>
      </c>
      <c r="J61" s="66"/>
      <c r="K61" s="67"/>
      <c r="L61" s="68"/>
    </row>
    <row r="62" spans="1:12" ht="12.75">
      <c r="A62" s="59" t="s">
        <v>818</v>
      </c>
      <c r="B62" s="60">
        <v>31</v>
      </c>
      <c r="C62" s="61" t="s">
        <v>819</v>
      </c>
      <c r="D62" s="62" t="s">
        <v>820</v>
      </c>
      <c r="E62" s="63" t="s">
        <v>821</v>
      </c>
      <c r="F62" s="63" t="s">
        <v>822</v>
      </c>
      <c r="G62" s="63" t="s">
        <v>823</v>
      </c>
      <c r="H62" s="64"/>
      <c r="I62" s="65" t="s">
        <v>824</v>
      </c>
      <c r="J62" s="66"/>
      <c r="K62" s="67"/>
      <c r="L62" s="68"/>
    </row>
    <row r="63" spans="1:12" ht="12.75">
      <c r="A63" s="69" t="s">
        <v>150</v>
      </c>
      <c r="B63" s="70"/>
      <c r="C63" s="71" t="s">
        <v>154</v>
      </c>
      <c r="D63" s="72" t="s">
        <v>825</v>
      </c>
      <c r="E63" s="73" t="s">
        <v>826</v>
      </c>
      <c r="F63" s="73" t="s">
        <v>827</v>
      </c>
      <c r="G63" s="73" t="s">
        <v>815</v>
      </c>
      <c r="H63" s="74"/>
      <c r="I63" s="75" t="s">
        <v>828</v>
      </c>
      <c r="J63" s="66"/>
      <c r="K63" s="67"/>
      <c r="L63" s="68"/>
    </row>
    <row r="64" spans="1:12" ht="12.75">
      <c r="A64" s="59" t="s">
        <v>829</v>
      </c>
      <c r="B64" s="60">
        <v>33</v>
      </c>
      <c r="C64" s="61" t="s">
        <v>830</v>
      </c>
      <c r="D64" s="62" t="s">
        <v>821</v>
      </c>
      <c r="E64" s="63" t="s">
        <v>831</v>
      </c>
      <c r="F64" s="63" t="s">
        <v>832</v>
      </c>
      <c r="G64" s="63" t="s">
        <v>833</v>
      </c>
      <c r="H64" s="64"/>
      <c r="I64" s="65" t="s">
        <v>834</v>
      </c>
      <c r="J64" s="66"/>
      <c r="K64" s="67"/>
      <c r="L64" s="68"/>
    </row>
    <row r="65" spans="1:12" ht="12.75">
      <c r="A65" s="69" t="s">
        <v>150</v>
      </c>
      <c r="B65" s="70"/>
      <c r="C65" s="71" t="s">
        <v>154</v>
      </c>
      <c r="D65" s="72" t="s">
        <v>712</v>
      </c>
      <c r="E65" s="73" t="s">
        <v>770</v>
      </c>
      <c r="F65" s="73" t="s">
        <v>814</v>
      </c>
      <c r="G65" s="73" t="s">
        <v>835</v>
      </c>
      <c r="H65" s="74"/>
      <c r="I65" s="75" t="s">
        <v>836</v>
      </c>
      <c r="J65" s="66"/>
      <c r="K65" s="67"/>
      <c r="L65" s="68"/>
    </row>
    <row r="66" spans="1:12" ht="12.75">
      <c r="A66" s="59" t="s">
        <v>837</v>
      </c>
      <c r="B66" s="60">
        <v>41</v>
      </c>
      <c r="C66" s="61" t="s">
        <v>838</v>
      </c>
      <c r="D66" s="62" t="s">
        <v>820</v>
      </c>
      <c r="E66" s="63" t="s">
        <v>839</v>
      </c>
      <c r="F66" s="63" t="s">
        <v>840</v>
      </c>
      <c r="G66" s="63" t="s">
        <v>841</v>
      </c>
      <c r="H66" s="64"/>
      <c r="I66" s="65" t="s">
        <v>834</v>
      </c>
      <c r="J66" s="66"/>
      <c r="K66" s="67"/>
      <c r="L66" s="68"/>
    </row>
    <row r="67" spans="1:12" ht="12.75">
      <c r="A67" s="69" t="s">
        <v>22</v>
      </c>
      <c r="B67" s="70"/>
      <c r="C67" s="71" t="s">
        <v>27</v>
      </c>
      <c r="D67" s="72" t="s">
        <v>842</v>
      </c>
      <c r="E67" s="73" t="s">
        <v>843</v>
      </c>
      <c r="F67" s="73" t="s">
        <v>844</v>
      </c>
      <c r="G67" s="73" t="s">
        <v>845</v>
      </c>
      <c r="H67" s="74"/>
      <c r="I67" s="75" t="s">
        <v>836</v>
      </c>
      <c r="J67" s="66"/>
      <c r="K67" s="67"/>
      <c r="L67" s="68"/>
    </row>
    <row r="68" spans="1:12" ht="12.75">
      <c r="A68" s="59" t="s">
        <v>846</v>
      </c>
      <c r="B68" s="60">
        <v>28</v>
      </c>
      <c r="C68" s="61" t="s">
        <v>847</v>
      </c>
      <c r="D68" s="62" t="s">
        <v>848</v>
      </c>
      <c r="E68" s="63" t="s">
        <v>849</v>
      </c>
      <c r="F68" s="63" t="s">
        <v>850</v>
      </c>
      <c r="G68" s="63" t="s">
        <v>851</v>
      </c>
      <c r="H68" s="64"/>
      <c r="I68" s="65" t="s">
        <v>852</v>
      </c>
      <c r="J68" s="66"/>
      <c r="K68" s="67"/>
      <c r="L68" s="68"/>
    </row>
    <row r="69" spans="1:12" ht="12.75">
      <c r="A69" s="69" t="s">
        <v>161</v>
      </c>
      <c r="B69" s="70"/>
      <c r="C69" s="71" t="s">
        <v>164</v>
      </c>
      <c r="D69" s="72" t="s">
        <v>816</v>
      </c>
      <c r="E69" s="73" t="s">
        <v>853</v>
      </c>
      <c r="F69" s="73" t="s">
        <v>784</v>
      </c>
      <c r="G69" s="73" t="s">
        <v>854</v>
      </c>
      <c r="H69" s="74"/>
      <c r="I69" s="75" t="s">
        <v>855</v>
      </c>
      <c r="J69" s="66"/>
      <c r="K69" s="67"/>
      <c r="L69" s="68"/>
    </row>
    <row r="70" spans="1:12" ht="12.75">
      <c r="A70" s="59" t="s">
        <v>856</v>
      </c>
      <c r="B70" s="60">
        <v>46</v>
      </c>
      <c r="C70" s="61" t="s">
        <v>857</v>
      </c>
      <c r="D70" s="62" t="s">
        <v>858</v>
      </c>
      <c r="E70" s="63" t="s">
        <v>859</v>
      </c>
      <c r="F70" s="63" t="s">
        <v>860</v>
      </c>
      <c r="G70" s="63" t="s">
        <v>861</v>
      </c>
      <c r="H70" s="64"/>
      <c r="I70" s="65" t="s">
        <v>862</v>
      </c>
      <c r="J70" s="66"/>
      <c r="K70" s="67"/>
      <c r="L70" s="68"/>
    </row>
    <row r="71" spans="1:12" ht="12.75">
      <c r="A71" s="69" t="s">
        <v>57</v>
      </c>
      <c r="B71" s="70"/>
      <c r="C71" s="71" t="s">
        <v>61</v>
      </c>
      <c r="D71" s="72" t="s">
        <v>863</v>
      </c>
      <c r="E71" s="73" t="s">
        <v>864</v>
      </c>
      <c r="F71" s="73" t="s">
        <v>865</v>
      </c>
      <c r="G71" s="73" t="s">
        <v>866</v>
      </c>
      <c r="H71" s="74"/>
      <c r="I71" s="75" t="s">
        <v>867</v>
      </c>
      <c r="J71" s="66"/>
      <c r="K71" s="67"/>
      <c r="L71" s="68"/>
    </row>
    <row r="72" spans="1:12" ht="12.75">
      <c r="A72" s="59" t="s">
        <v>868</v>
      </c>
      <c r="B72" s="60">
        <v>30</v>
      </c>
      <c r="C72" s="61" t="s">
        <v>869</v>
      </c>
      <c r="D72" s="62" t="s">
        <v>870</v>
      </c>
      <c r="E72" s="63" t="s">
        <v>871</v>
      </c>
      <c r="F72" s="63" t="s">
        <v>872</v>
      </c>
      <c r="G72" s="63" t="s">
        <v>778</v>
      </c>
      <c r="H72" s="64"/>
      <c r="I72" s="65" t="s">
        <v>873</v>
      </c>
      <c r="J72" s="66"/>
      <c r="K72" s="67"/>
      <c r="L72" s="68"/>
    </row>
    <row r="73" spans="1:12" ht="12.75">
      <c r="A73" s="69" t="s">
        <v>167</v>
      </c>
      <c r="B73" s="70"/>
      <c r="C73" s="71" t="s">
        <v>129</v>
      </c>
      <c r="D73" s="72" t="s">
        <v>874</v>
      </c>
      <c r="E73" s="73" t="s">
        <v>875</v>
      </c>
      <c r="F73" s="73" t="s">
        <v>876</v>
      </c>
      <c r="G73" s="73" t="s">
        <v>877</v>
      </c>
      <c r="H73" s="74"/>
      <c r="I73" s="75" t="s">
        <v>878</v>
      </c>
      <c r="J73" s="66"/>
      <c r="K73" s="67"/>
      <c r="L73" s="68"/>
    </row>
    <row r="74" spans="1:12" ht="12.75">
      <c r="A74" s="59" t="s">
        <v>879</v>
      </c>
      <c r="B74" s="60">
        <v>20</v>
      </c>
      <c r="C74" s="61" t="s">
        <v>880</v>
      </c>
      <c r="D74" s="62" t="s">
        <v>881</v>
      </c>
      <c r="E74" s="63" t="s">
        <v>859</v>
      </c>
      <c r="F74" s="63" t="s">
        <v>882</v>
      </c>
      <c r="G74" s="63" t="s">
        <v>883</v>
      </c>
      <c r="H74" s="64"/>
      <c r="I74" s="65" t="s">
        <v>884</v>
      </c>
      <c r="J74" s="66"/>
      <c r="K74" s="67"/>
      <c r="L74" s="68"/>
    </row>
    <row r="75" spans="1:12" ht="12.75">
      <c r="A75" s="69" t="s">
        <v>150</v>
      </c>
      <c r="B75" s="70"/>
      <c r="C75" s="71" t="s">
        <v>154</v>
      </c>
      <c r="D75" s="72" t="s">
        <v>885</v>
      </c>
      <c r="E75" s="73" t="s">
        <v>886</v>
      </c>
      <c r="F75" s="73" t="s">
        <v>887</v>
      </c>
      <c r="G75" s="73" t="s">
        <v>888</v>
      </c>
      <c r="H75" s="74"/>
      <c r="I75" s="75" t="s">
        <v>889</v>
      </c>
      <c r="J75" s="66"/>
      <c r="K75" s="67"/>
      <c r="L75" s="68"/>
    </row>
    <row r="76" spans="1:12" ht="12.75">
      <c r="A76" s="59" t="s">
        <v>890</v>
      </c>
      <c r="B76" s="60">
        <v>43</v>
      </c>
      <c r="C76" s="61" t="s">
        <v>891</v>
      </c>
      <c r="D76" s="62" t="s">
        <v>892</v>
      </c>
      <c r="E76" s="63" t="s">
        <v>893</v>
      </c>
      <c r="F76" s="63" t="s">
        <v>882</v>
      </c>
      <c r="G76" s="63" t="s">
        <v>894</v>
      </c>
      <c r="H76" s="64"/>
      <c r="I76" s="65" t="s">
        <v>895</v>
      </c>
      <c r="J76" s="66"/>
      <c r="K76" s="67"/>
      <c r="L76" s="68"/>
    </row>
    <row r="77" spans="1:12" ht="12.75">
      <c r="A77" s="69" t="s">
        <v>150</v>
      </c>
      <c r="B77" s="70"/>
      <c r="C77" s="71" t="s">
        <v>268</v>
      </c>
      <c r="D77" s="72" t="s">
        <v>896</v>
      </c>
      <c r="E77" s="73" t="s">
        <v>897</v>
      </c>
      <c r="F77" s="73" t="s">
        <v>887</v>
      </c>
      <c r="G77" s="73" t="s">
        <v>898</v>
      </c>
      <c r="H77" s="74"/>
      <c r="I77" s="75" t="s">
        <v>899</v>
      </c>
      <c r="J77" s="66"/>
      <c r="K77" s="67"/>
      <c r="L77" s="68"/>
    </row>
    <row r="78" spans="1:12" ht="12.75">
      <c r="A78" s="59" t="s">
        <v>900</v>
      </c>
      <c r="B78" s="60">
        <v>40</v>
      </c>
      <c r="C78" s="61" t="s">
        <v>901</v>
      </c>
      <c r="D78" s="62" t="s">
        <v>902</v>
      </c>
      <c r="E78" s="63" t="s">
        <v>903</v>
      </c>
      <c r="F78" s="63" t="s">
        <v>904</v>
      </c>
      <c r="G78" s="63" t="s">
        <v>905</v>
      </c>
      <c r="H78" s="64"/>
      <c r="I78" s="65" t="s">
        <v>906</v>
      </c>
      <c r="J78" s="66"/>
      <c r="K78" s="67"/>
      <c r="L78" s="68"/>
    </row>
    <row r="79" spans="1:12" ht="12.75">
      <c r="A79" s="69" t="s">
        <v>22</v>
      </c>
      <c r="B79" s="70"/>
      <c r="C79" s="71" t="s">
        <v>27</v>
      </c>
      <c r="D79" s="72" t="s">
        <v>907</v>
      </c>
      <c r="E79" s="73" t="s">
        <v>908</v>
      </c>
      <c r="F79" s="73" t="s">
        <v>909</v>
      </c>
      <c r="G79" s="73" t="s">
        <v>910</v>
      </c>
      <c r="H79" s="74"/>
      <c r="I79" s="75" t="s">
        <v>911</v>
      </c>
      <c r="J79" s="66"/>
      <c r="K79" s="67"/>
      <c r="L79" s="68"/>
    </row>
    <row r="80" spans="1:12" ht="12.75">
      <c r="A80" s="59" t="s">
        <v>912</v>
      </c>
      <c r="B80" s="60">
        <v>25</v>
      </c>
      <c r="C80" s="61" t="s">
        <v>913</v>
      </c>
      <c r="D80" s="62" t="s">
        <v>892</v>
      </c>
      <c r="E80" s="63" t="s">
        <v>914</v>
      </c>
      <c r="F80" s="63" t="s">
        <v>915</v>
      </c>
      <c r="G80" s="63" t="s">
        <v>791</v>
      </c>
      <c r="H80" s="64"/>
      <c r="I80" s="65" t="s">
        <v>916</v>
      </c>
      <c r="J80" s="66"/>
      <c r="K80" s="67"/>
      <c r="L80" s="68"/>
    </row>
    <row r="81" spans="1:12" ht="12.75">
      <c r="A81" s="69" t="s">
        <v>167</v>
      </c>
      <c r="B81" s="70"/>
      <c r="C81" s="71" t="s">
        <v>185</v>
      </c>
      <c r="D81" s="72" t="s">
        <v>917</v>
      </c>
      <c r="E81" s="73" t="s">
        <v>918</v>
      </c>
      <c r="F81" s="73" t="s">
        <v>919</v>
      </c>
      <c r="G81" s="73" t="s">
        <v>920</v>
      </c>
      <c r="H81" s="74"/>
      <c r="I81" s="75" t="s">
        <v>921</v>
      </c>
      <c r="J81" s="66"/>
      <c r="K81" s="67"/>
      <c r="L81" s="68"/>
    </row>
    <row r="82" spans="1:12" ht="12.75">
      <c r="A82" s="59" t="s">
        <v>922</v>
      </c>
      <c r="B82" s="60">
        <v>39</v>
      </c>
      <c r="C82" s="61" t="s">
        <v>923</v>
      </c>
      <c r="D82" s="62" t="s">
        <v>924</v>
      </c>
      <c r="E82" s="63" t="s">
        <v>925</v>
      </c>
      <c r="F82" s="63" t="s">
        <v>882</v>
      </c>
      <c r="G82" s="63" t="s">
        <v>926</v>
      </c>
      <c r="H82" s="64"/>
      <c r="I82" s="65" t="s">
        <v>916</v>
      </c>
      <c r="J82" s="66"/>
      <c r="K82" s="67"/>
      <c r="L82" s="68"/>
    </row>
    <row r="83" spans="1:12" ht="12.75">
      <c r="A83" s="69" t="s">
        <v>22</v>
      </c>
      <c r="B83" s="70"/>
      <c r="C83" s="71" t="s">
        <v>33</v>
      </c>
      <c r="D83" s="72" t="s">
        <v>927</v>
      </c>
      <c r="E83" s="73" t="s">
        <v>910</v>
      </c>
      <c r="F83" s="73" t="s">
        <v>928</v>
      </c>
      <c r="G83" s="73" t="s">
        <v>929</v>
      </c>
      <c r="H83" s="74"/>
      <c r="I83" s="75" t="s">
        <v>921</v>
      </c>
      <c r="J83" s="66"/>
      <c r="K83" s="67"/>
      <c r="L83" s="68"/>
    </row>
    <row r="84" spans="1:12" ht="12.75">
      <c r="A84" s="59" t="s">
        <v>930</v>
      </c>
      <c r="B84" s="60">
        <v>203</v>
      </c>
      <c r="C84" s="61" t="s">
        <v>931</v>
      </c>
      <c r="D84" s="62" t="s">
        <v>932</v>
      </c>
      <c r="E84" s="63" t="s">
        <v>902</v>
      </c>
      <c r="F84" s="63" t="s">
        <v>933</v>
      </c>
      <c r="G84" s="63" t="s">
        <v>934</v>
      </c>
      <c r="H84" s="64"/>
      <c r="I84" s="65" t="s">
        <v>935</v>
      </c>
      <c r="J84" s="66"/>
      <c r="K84" s="67"/>
      <c r="L84" s="68"/>
    </row>
    <row r="85" spans="1:12" ht="12.75">
      <c r="A85" s="69" t="s">
        <v>120</v>
      </c>
      <c r="B85" s="70"/>
      <c r="C85" s="71" t="s">
        <v>129</v>
      </c>
      <c r="D85" s="72" t="s">
        <v>936</v>
      </c>
      <c r="E85" s="73" t="s">
        <v>937</v>
      </c>
      <c r="F85" s="73" t="s">
        <v>938</v>
      </c>
      <c r="G85" s="73" t="s">
        <v>939</v>
      </c>
      <c r="H85" s="74"/>
      <c r="I85" s="75" t="s">
        <v>940</v>
      </c>
      <c r="J85" s="66"/>
      <c r="K85" s="67"/>
      <c r="L85" s="68"/>
    </row>
    <row r="86" spans="1:12" ht="12.75">
      <c r="A86" s="59" t="s">
        <v>941</v>
      </c>
      <c r="B86" s="60">
        <v>36</v>
      </c>
      <c r="C86" s="61" t="s">
        <v>942</v>
      </c>
      <c r="D86" s="62" t="s">
        <v>914</v>
      </c>
      <c r="E86" s="63" t="s">
        <v>943</v>
      </c>
      <c r="F86" s="63" t="s">
        <v>944</v>
      </c>
      <c r="G86" s="63" t="s">
        <v>945</v>
      </c>
      <c r="H86" s="64"/>
      <c r="I86" s="65" t="s">
        <v>946</v>
      </c>
      <c r="J86" s="66"/>
      <c r="K86" s="67"/>
      <c r="L86" s="68"/>
    </row>
    <row r="87" spans="1:12" ht="12.75">
      <c r="A87" s="69" t="s">
        <v>22</v>
      </c>
      <c r="B87" s="70"/>
      <c r="C87" s="71" t="s">
        <v>27</v>
      </c>
      <c r="D87" s="72" t="s">
        <v>947</v>
      </c>
      <c r="E87" s="73" t="s">
        <v>948</v>
      </c>
      <c r="F87" s="73" t="s">
        <v>949</v>
      </c>
      <c r="G87" s="73" t="s">
        <v>950</v>
      </c>
      <c r="H87" s="74"/>
      <c r="I87" s="75" t="s">
        <v>951</v>
      </c>
      <c r="J87" s="66"/>
      <c r="K87" s="67"/>
      <c r="L87" s="68"/>
    </row>
    <row r="88" spans="1:12" ht="12.75">
      <c r="A88" s="59" t="s">
        <v>952</v>
      </c>
      <c r="B88" s="60">
        <v>200</v>
      </c>
      <c r="C88" s="61" t="s">
        <v>953</v>
      </c>
      <c r="D88" s="62" t="s">
        <v>902</v>
      </c>
      <c r="E88" s="63" t="s">
        <v>954</v>
      </c>
      <c r="F88" s="63" t="s">
        <v>904</v>
      </c>
      <c r="G88" s="63" t="s">
        <v>955</v>
      </c>
      <c r="H88" s="64"/>
      <c r="I88" s="65" t="s">
        <v>956</v>
      </c>
      <c r="J88" s="66"/>
      <c r="K88" s="67"/>
      <c r="L88" s="68"/>
    </row>
    <row r="89" spans="1:12" ht="12.75">
      <c r="A89" s="69" t="s">
        <v>120</v>
      </c>
      <c r="B89" s="70"/>
      <c r="C89" s="71" t="s">
        <v>123</v>
      </c>
      <c r="D89" s="72" t="s">
        <v>835</v>
      </c>
      <c r="E89" s="73" t="s">
        <v>957</v>
      </c>
      <c r="F89" s="73" t="s">
        <v>958</v>
      </c>
      <c r="G89" s="73" t="s">
        <v>959</v>
      </c>
      <c r="H89" s="74"/>
      <c r="I89" s="75" t="s">
        <v>960</v>
      </c>
      <c r="J89" s="66"/>
      <c r="K89" s="67"/>
      <c r="L89" s="68"/>
    </row>
    <row r="90" spans="1:12" ht="12.75">
      <c r="A90" s="59" t="s">
        <v>961</v>
      </c>
      <c r="B90" s="60">
        <v>38</v>
      </c>
      <c r="C90" s="61" t="s">
        <v>962</v>
      </c>
      <c r="D90" s="62" t="s">
        <v>963</v>
      </c>
      <c r="E90" s="63" t="s">
        <v>964</v>
      </c>
      <c r="F90" s="63" t="s">
        <v>965</v>
      </c>
      <c r="G90" s="63" t="s">
        <v>966</v>
      </c>
      <c r="H90" s="64"/>
      <c r="I90" s="65" t="s">
        <v>967</v>
      </c>
      <c r="J90" s="66"/>
      <c r="K90" s="67"/>
      <c r="L90" s="68"/>
    </row>
    <row r="91" spans="1:12" ht="12.75">
      <c r="A91" s="69" t="s">
        <v>57</v>
      </c>
      <c r="B91" s="70"/>
      <c r="C91" s="71" t="s">
        <v>239</v>
      </c>
      <c r="D91" s="72" t="s">
        <v>968</v>
      </c>
      <c r="E91" s="73" t="s">
        <v>969</v>
      </c>
      <c r="F91" s="73" t="s">
        <v>970</v>
      </c>
      <c r="G91" s="73" t="s">
        <v>971</v>
      </c>
      <c r="H91" s="74"/>
      <c r="I91" s="75" t="s">
        <v>972</v>
      </c>
      <c r="J91" s="66"/>
      <c r="K91" s="67"/>
      <c r="L91" s="68"/>
    </row>
    <row r="92" spans="1:12" ht="12.75">
      <c r="A92" s="59" t="s">
        <v>973</v>
      </c>
      <c r="B92" s="60">
        <v>50</v>
      </c>
      <c r="C92" s="61" t="s">
        <v>974</v>
      </c>
      <c r="D92" s="62" t="s">
        <v>975</v>
      </c>
      <c r="E92" s="63" t="s">
        <v>976</v>
      </c>
      <c r="F92" s="63" t="s">
        <v>977</v>
      </c>
      <c r="G92" s="63" t="s">
        <v>811</v>
      </c>
      <c r="H92" s="64"/>
      <c r="I92" s="65" t="s">
        <v>978</v>
      </c>
      <c r="J92" s="66"/>
      <c r="K92" s="67"/>
      <c r="L92" s="68"/>
    </row>
    <row r="93" spans="1:12" ht="12.75">
      <c r="A93" s="69" t="s">
        <v>150</v>
      </c>
      <c r="B93" s="70"/>
      <c r="C93" s="71" t="s">
        <v>154</v>
      </c>
      <c r="D93" s="72" t="s">
        <v>979</v>
      </c>
      <c r="E93" s="73" t="s">
        <v>980</v>
      </c>
      <c r="F93" s="73" t="s">
        <v>981</v>
      </c>
      <c r="G93" s="73" t="s">
        <v>982</v>
      </c>
      <c r="H93" s="74"/>
      <c r="I93" s="75" t="s">
        <v>983</v>
      </c>
      <c r="J93" s="66"/>
      <c r="K93" s="67"/>
      <c r="L93" s="68"/>
    </row>
    <row r="94" spans="1:12" ht="12.75">
      <c r="A94" s="59" t="s">
        <v>984</v>
      </c>
      <c r="B94" s="60">
        <v>55</v>
      </c>
      <c r="C94" s="61" t="s">
        <v>985</v>
      </c>
      <c r="D94" s="62" t="s">
        <v>986</v>
      </c>
      <c r="E94" s="63" t="s">
        <v>987</v>
      </c>
      <c r="F94" s="63" t="s">
        <v>988</v>
      </c>
      <c r="G94" s="63" t="s">
        <v>989</v>
      </c>
      <c r="H94" s="64"/>
      <c r="I94" s="65" t="s">
        <v>990</v>
      </c>
      <c r="J94" s="66"/>
      <c r="K94" s="67"/>
      <c r="L94" s="68"/>
    </row>
    <row r="95" spans="1:12" ht="12.75">
      <c r="A95" s="69" t="s">
        <v>167</v>
      </c>
      <c r="B95" s="70"/>
      <c r="C95" s="71" t="s">
        <v>164</v>
      </c>
      <c r="D95" s="72" t="s">
        <v>991</v>
      </c>
      <c r="E95" s="73" t="s">
        <v>992</v>
      </c>
      <c r="F95" s="73" t="s">
        <v>993</v>
      </c>
      <c r="G95" s="73" t="s">
        <v>994</v>
      </c>
      <c r="H95" s="74"/>
      <c r="I95" s="75" t="s">
        <v>995</v>
      </c>
      <c r="J95" s="66"/>
      <c r="K95" s="67"/>
      <c r="L95" s="68"/>
    </row>
    <row r="96" spans="1:12" ht="12.75">
      <c r="A96" s="59" t="s">
        <v>996</v>
      </c>
      <c r="B96" s="60">
        <v>29</v>
      </c>
      <c r="C96" s="61" t="s">
        <v>997</v>
      </c>
      <c r="D96" s="62" t="s">
        <v>998</v>
      </c>
      <c r="E96" s="63" t="s">
        <v>976</v>
      </c>
      <c r="F96" s="63" t="s">
        <v>999</v>
      </c>
      <c r="G96" s="63" t="s">
        <v>1000</v>
      </c>
      <c r="H96" s="64"/>
      <c r="I96" s="65" t="s">
        <v>1001</v>
      </c>
      <c r="J96" s="66"/>
      <c r="K96" s="67"/>
      <c r="L96" s="68"/>
    </row>
    <row r="97" spans="1:12" ht="12.75">
      <c r="A97" s="69" t="s">
        <v>167</v>
      </c>
      <c r="B97" s="70"/>
      <c r="C97" s="71" t="s">
        <v>129</v>
      </c>
      <c r="D97" s="72" t="s">
        <v>1002</v>
      </c>
      <c r="E97" s="73" t="s">
        <v>980</v>
      </c>
      <c r="F97" s="73" t="s">
        <v>1003</v>
      </c>
      <c r="G97" s="73" t="s">
        <v>1004</v>
      </c>
      <c r="H97" s="74"/>
      <c r="I97" s="75" t="s">
        <v>1005</v>
      </c>
      <c r="J97" s="66"/>
      <c r="K97" s="67"/>
      <c r="L97" s="68"/>
    </row>
    <row r="98" spans="1:12" ht="12.75">
      <c r="A98" s="59" t="s">
        <v>1006</v>
      </c>
      <c r="B98" s="60">
        <v>60</v>
      </c>
      <c r="C98" s="61" t="s">
        <v>1007</v>
      </c>
      <c r="D98" s="62" t="s">
        <v>1008</v>
      </c>
      <c r="E98" s="63" t="s">
        <v>1009</v>
      </c>
      <c r="F98" s="63" t="s">
        <v>1010</v>
      </c>
      <c r="G98" s="63" t="s">
        <v>1011</v>
      </c>
      <c r="H98" s="64"/>
      <c r="I98" s="65" t="s">
        <v>1012</v>
      </c>
      <c r="J98" s="66"/>
      <c r="K98" s="67"/>
      <c r="L98" s="68"/>
    </row>
    <row r="99" spans="1:12" ht="12.75">
      <c r="A99" s="69" t="s">
        <v>161</v>
      </c>
      <c r="B99" s="70"/>
      <c r="C99" s="71" t="s">
        <v>341</v>
      </c>
      <c r="D99" s="72" t="s">
        <v>1013</v>
      </c>
      <c r="E99" s="73" t="s">
        <v>1014</v>
      </c>
      <c r="F99" s="73" t="s">
        <v>835</v>
      </c>
      <c r="G99" s="73" t="s">
        <v>1015</v>
      </c>
      <c r="H99" s="74"/>
      <c r="I99" s="75" t="s">
        <v>1016</v>
      </c>
      <c r="J99" s="66"/>
      <c r="K99" s="67"/>
      <c r="L99" s="68"/>
    </row>
    <row r="100" spans="1:12" ht="12.75">
      <c r="A100" s="59" t="s">
        <v>1017</v>
      </c>
      <c r="B100" s="60">
        <v>48</v>
      </c>
      <c r="C100" s="61" t="s">
        <v>1018</v>
      </c>
      <c r="D100" s="62" t="s">
        <v>1019</v>
      </c>
      <c r="E100" s="63" t="s">
        <v>987</v>
      </c>
      <c r="F100" s="63" t="s">
        <v>1020</v>
      </c>
      <c r="G100" s="63" t="s">
        <v>1021</v>
      </c>
      <c r="H100" s="64"/>
      <c r="I100" s="65" t="s">
        <v>1022</v>
      </c>
      <c r="J100" s="66"/>
      <c r="K100" s="67"/>
      <c r="L100" s="68"/>
    </row>
    <row r="101" spans="1:12" ht="12.75">
      <c r="A101" s="69" t="s">
        <v>167</v>
      </c>
      <c r="B101" s="70"/>
      <c r="C101" s="71" t="s">
        <v>290</v>
      </c>
      <c r="D101" s="72" t="s">
        <v>919</v>
      </c>
      <c r="E101" s="73" t="s">
        <v>992</v>
      </c>
      <c r="F101" s="73" t="s">
        <v>1023</v>
      </c>
      <c r="G101" s="73" t="s">
        <v>938</v>
      </c>
      <c r="H101" s="74"/>
      <c r="I101" s="75" t="s">
        <v>1024</v>
      </c>
      <c r="J101" s="66"/>
      <c r="K101" s="67"/>
      <c r="L101" s="68"/>
    </row>
    <row r="102" spans="1:12" ht="12.75">
      <c r="A102" s="59" t="s">
        <v>1025</v>
      </c>
      <c r="B102" s="60">
        <v>57</v>
      </c>
      <c r="C102" s="61" t="s">
        <v>1026</v>
      </c>
      <c r="D102" s="62" t="s">
        <v>1027</v>
      </c>
      <c r="E102" s="63" t="s">
        <v>1028</v>
      </c>
      <c r="F102" s="63" t="s">
        <v>1029</v>
      </c>
      <c r="G102" s="63" t="s">
        <v>822</v>
      </c>
      <c r="H102" s="64"/>
      <c r="I102" s="65" t="s">
        <v>1030</v>
      </c>
      <c r="J102" s="66"/>
      <c r="K102" s="67"/>
      <c r="L102" s="68"/>
    </row>
    <row r="103" spans="1:12" ht="12.75">
      <c r="A103" s="69" t="s">
        <v>301</v>
      </c>
      <c r="B103" s="70"/>
      <c r="C103" s="71" t="s">
        <v>304</v>
      </c>
      <c r="D103" s="72" t="s">
        <v>1031</v>
      </c>
      <c r="E103" s="73" t="s">
        <v>1032</v>
      </c>
      <c r="F103" s="73" t="s">
        <v>1033</v>
      </c>
      <c r="G103" s="73" t="s">
        <v>1034</v>
      </c>
      <c r="H103" s="74"/>
      <c r="I103" s="75" t="s">
        <v>1035</v>
      </c>
      <c r="J103" s="66"/>
      <c r="K103" s="67"/>
      <c r="L103" s="68"/>
    </row>
    <row r="104" spans="1:12" ht="12.75">
      <c r="A104" s="59" t="s">
        <v>1036</v>
      </c>
      <c r="B104" s="60">
        <v>62</v>
      </c>
      <c r="C104" s="61" t="s">
        <v>1037</v>
      </c>
      <c r="D104" s="62" t="s">
        <v>1038</v>
      </c>
      <c r="E104" s="63" t="s">
        <v>1039</v>
      </c>
      <c r="F104" s="63" t="s">
        <v>1040</v>
      </c>
      <c r="G104" s="63" t="s">
        <v>1041</v>
      </c>
      <c r="H104" s="64"/>
      <c r="I104" s="65" t="s">
        <v>1042</v>
      </c>
      <c r="J104" s="66"/>
      <c r="K104" s="67"/>
      <c r="L104" s="68"/>
    </row>
    <row r="105" spans="1:12" ht="12.75">
      <c r="A105" s="69" t="s">
        <v>150</v>
      </c>
      <c r="B105" s="70"/>
      <c r="C105" s="71" t="s">
        <v>154</v>
      </c>
      <c r="D105" s="72" t="s">
        <v>1043</v>
      </c>
      <c r="E105" s="73" t="s">
        <v>1044</v>
      </c>
      <c r="F105" s="73" t="s">
        <v>1045</v>
      </c>
      <c r="G105" s="73" t="s">
        <v>1046</v>
      </c>
      <c r="H105" s="74"/>
      <c r="I105" s="75" t="s">
        <v>1047</v>
      </c>
      <c r="J105" s="66"/>
      <c r="K105" s="67"/>
      <c r="L105" s="68"/>
    </row>
    <row r="106" spans="1:12" ht="12.75">
      <c r="A106" s="59" t="s">
        <v>1048</v>
      </c>
      <c r="B106" s="60">
        <v>47</v>
      </c>
      <c r="C106" s="61" t="s">
        <v>1049</v>
      </c>
      <c r="D106" s="62" t="s">
        <v>1050</v>
      </c>
      <c r="E106" s="63" t="s">
        <v>1051</v>
      </c>
      <c r="F106" s="63" t="s">
        <v>1052</v>
      </c>
      <c r="G106" s="63" t="s">
        <v>1053</v>
      </c>
      <c r="H106" s="64"/>
      <c r="I106" s="65" t="s">
        <v>1054</v>
      </c>
      <c r="J106" s="66"/>
      <c r="K106" s="67"/>
      <c r="L106" s="68"/>
    </row>
    <row r="107" spans="1:12" ht="12.75">
      <c r="A107" s="69" t="s">
        <v>22</v>
      </c>
      <c r="B107" s="70"/>
      <c r="C107" s="71" t="s">
        <v>27</v>
      </c>
      <c r="D107" s="72" t="s">
        <v>1055</v>
      </c>
      <c r="E107" s="73" t="s">
        <v>1056</v>
      </c>
      <c r="F107" s="73" t="s">
        <v>1057</v>
      </c>
      <c r="G107" s="73" t="s">
        <v>1058</v>
      </c>
      <c r="H107" s="74"/>
      <c r="I107" s="75" t="s">
        <v>1059</v>
      </c>
      <c r="J107" s="66"/>
      <c r="K107" s="67"/>
      <c r="L107" s="68"/>
    </row>
    <row r="108" spans="1:12" ht="12.75">
      <c r="A108" s="59" t="s">
        <v>1060</v>
      </c>
      <c r="B108" s="60">
        <v>59</v>
      </c>
      <c r="C108" s="61" t="s">
        <v>1061</v>
      </c>
      <c r="D108" s="62" t="s">
        <v>1062</v>
      </c>
      <c r="E108" s="63" t="s">
        <v>1063</v>
      </c>
      <c r="F108" s="63" t="s">
        <v>1064</v>
      </c>
      <c r="G108" s="63" t="s">
        <v>904</v>
      </c>
      <c r="H108" s="64"/>
      <c r="I108" s="65" t="s">
        <v>1065</v>
      </c>
      <c r="J108" s="66"/>
      <c r="K108" s="67"/>
      <c r="L108" s="68"/>
    </row>
    <row r="109" spans="1:12" ht="12.75">
      <c r="A109" s="69" t="s">
        <v>161</v>
      </c>
      <c r="B109" s="70"/>
      <c r="C109" s="71" t="s">
        <v>164</v>
      </c>
      <c r="D109" s="72" t="s">
        <v>1066</v>
      </c>
      <c r="E109" s="73" t="s">
        <v>1066</v>
      </c>
      <c r="F109" s="73" t="s">
        <v>1067</v>
      </c>
      <c r="G109" s="73" t="s">
        <v>1068</v>
      </c>
      <c r="H109" s="74"/>
      <c r="I109" s="75" t="s">
        <v>1069</v>
      </c>
      <c r="J109" s="66"/>
      <c r="K109" s="67"/>
      <c r="L109" s="68"/>
    </row>
    <row r="110" spans="1:12" ht="12.75">
      <c r="A110" s="59" t="s">
        <v>1070</v>
      </c>
      <c r="B110" s="60">
        <v>56</v>
      </c>
      <c r="C110" s="61" t="s">
        <v>1071</v>
      </c>
      <c r="D110" s="62" t="s">
        <v>1072</v>
      </c>
      <c r="E110" s="63" t="s">
        <v>1073</v>
      </c>
      <c r="F110" s="63" t="s">
        <v>1074</v>
      </c>
      <c r="G110" s="63" t="s">
        <v>966</v>
      </c>
      <c r="H110" s="64"/>
      <c r="I110" s="65" t="s">
        <v>1075</v>
      </c>
      <c r="J110" s="66"/>
      <c r="K110" s="67"/>
      <c r="L110" s="68"/>
    </row>
    <row r="111" spans="1:12" ht="12.75">
      <c r="A111" s="69" t="s">
        <v>301</v>
      </c>
      <c r="B111" s="70"/>
      <c r="C111" s="71" t="s">
        <v>324</v>
      </c>
      <c r="D111" s="72" t="s">
        <v>1076</v>
      </c>
      <c r="E111" s="73" t="s">
        <v>1077</v>
      </c>
      <c r="F111" s="73" t="s">
        <v>1078</v>
      </c>
      <c r="G111" s="73" t="s">
        <v>1079</v>
      </c>
      <c r="H111" s="74"/>
      <c r="I111" s="75" t="s">
        <v>1080</v>
      </c>
      <c r="J111" s="66"/>
      <c r="K111" s="67"/>
      <c r="L111" s="68"/>
    </row>
    <row r="112" spans="1:12" ht="12.75">
      <c r="A112" s="59" t="s">
        <v>1081</v>
      </c>
      <c r="B112" s="60">
        <v>51</v>
      </c>
      <c r="C112" s="61" t="s">
        <v>1082</v>
      </c>
      <c r="D112" s="62" t="s">
        <v>1083</v>
      </c>
      <c r="E112" s="63" t="s">
        <v>1084</v>
      </c>
      <c r="F112" s="63" t="s">
        <v>1085</v>
      </c>
      <c r="G112" s="63" t="s">
        <v>1086</v>
      </c>
      <c r="H112" s="64" t="s">
        <v>1087</v>
      </c>
      <c r="I112" s="65" t="s">
        <v>1088</v>
      </c>
      <c r="J112" s="66"/>
      <c r="K112" s="67"/>
      <c r="L112" s="68"/>
    </row>
    <row r="113" spans="1:12" ht="12.75">
      <c r="A113" s="69" t="s">
        <v>301</v>
      </c>
      <c r="B113" s="70"/>
      <c r="C113" s="71" t="s">
        <v>304</v>
      </c>
      <c r="D113" s="72" t="s">
        <v>1089</v>
      </c>
      <c r="E113" s="73" t="s">
        <v>1090</v>
      </c>
      <c r="F113" s="73" t="s">
        <v>1091</v>
      </c>
      <c r="G113" s="73" t="s">
        <v>1092</v>
      </c>
      <c r="H113" s="74"/>
      <c r="I113" s="75" t="s">
        <v>1093</v>
      </c>
      <c r="J113" s="66"/>
      <c r="K113" s="67"/>
      <c r="L113" s="68"/>
    </row>
    <row r="114" spans="1:12" ht="12.75">
      <c r="A114" s="59" t="s">
        <v>1094</v>
      </c>
      <c r="B114" s="60">
        <v>61</v>
      </c>
      <c r="C114" s="61" t="s">
        <v>1095</v>
      </c>
      <c r="D114" s="62" t="s">
        <v>1096</v>
      </c>
      <c r="E114" s="63" t="s">
        <v>1097</v>
      </c>
      <c r="F114" s="63" t="s">
        <v>1098</v>
      </c>
      <c r="G114" s="63" t="s">
        <v>1099</v>
      </c>
      <c r="H114" s="64"/>
      <c r="I114" s="65" t="s">
        <v>1100</v>
      </c>
      <c r="J114" s="66"/>
      <c r="K114" s="67"/>
      <c r="L114" s="68"/>
    </row>
    <row r="115" spans="1:12" ht="12.75">
      <c r="A115" s="69" t="s">
        <v>161</v>
      </c>
      <c r="B115" s="70"/>
      <c r="C115" s="71" t="s">
        <v>346</v>
      </c>
      <c r="D115" s="72" t="s">
        <v>1101</v>
      </c>
      <c r="E115" s="73" t="s">
        <v>1102</v>
      </c>
      <c r="F115" s="73" t="s">
        <v>1103</v>
      </c>
      <c r="G115" s="73" t="s">
        <v>1104</v>
      </c>
      <c r="H115" s="74"/>
      <c r="I115" s="75" t="s">
        <v>1105</v>
      </c>
      <c r="J115" s="66"/>
      <c r="K115" s="67"/>
      <c r="L115" s="68"/>
    </row>
    <row r="116" spans="1:12" ht="12.75">
      <c r="A116" s="59" t="s">
        <v>1106</v>
      </c>
      <c r="B116" s="60">
        <v>49</v>
      </c>
      <c r="C116" s="61" t="s">
        <v>1107</v>
      </c>
      <c r="D116" s="62" t="s">
        <v>1108</v>
      </c>
      <c r="E116" s="63" t="s">
        <v>1109</v>
      </c>
      <c r="F116" s="63" t="s">
        <v>697</v>
      </c>
      <c r="G116" s="63" t="s">
        <v>778</v>
      </c>
      <c r="H116" s="64"/>
      <c r="I116" s="65" t="s">
        <v>1110</v>
      </c>
      <c r="J116" s="66"/>
      <c r="K116" s="67"/>
      <c r="L116" s="68"/>
    </row>
    <row r="117" spans="1:12" ht="12.75">
      <c r="A117" s="69" t="s">
        <v>150</v>
      </c>
      <c r="B117" s="70"/>
      <c r="C117" s="71" t="s">
        <v>154</v>
      </c>
      <c r="D117" s="72" t="s">
        <v>1111</v>
      </c>
      <c r="E117" s="73" t="s">
        <v>971</v>
      </c>
      <c r="F117" s="73" t="s">
        <v>1112</v>
      </c>
      <c r="G117" s="73" t="s">
        <v>782</v>
      </c>
      <c r="H117" s="74"/>
      <c r="I117" s="75" t="s">
        <v>1113</v>
      </c>
      <c r="J117" s="66"/>
      <c r="K117" s="67"/>
      <c r="L117" s="68"/>
    </row>
    <row r="118" spans="1:12" ht="12.75">
      <c r="A118" s="59" t="s">
        <v>1114</v>
      </c>
      <c r="B118" s="60">
        <v>63</v>
      </c>
      <c r="C118" s="61" t="s">
        <v>1115</v>
      </c>
      <c r="D118" s="62" t="s">
        <v>1116</v>
      </c>
      <c r="E118" s="63" t="s">
        <v>1117</v>
      </c>
      <c r="F118" s="63" t="s">
        <v>1118</v>
      </c>
      <c r="G118" s="63" t="s">
        <v>966</v>
      </c>
      <c r="H118" s="64"/>
      <c r="I118" s="65" t="s">
        <v>1119</v>
      </c>
      <c r="J118" s="66"/>
      <c r="K118" s="67"/>
      <c r="L118" s="68"/>
    </row>
    <row r="119" spans="1:12" ht="12.75">
      <c r="A119" s="69" t="s">
        <v>301</v>
      </c>
      <c r="B119" s="70"/>
      <c r="C119" s="71" t="s">
        <v>355</v>
      </c>
      <c r="D119" s="72" t="s">
        <v>1120</v>
      </c>
      <c r="E119" s="73" t="s">
        <v>1121</v>
      </c>
      <c r="F119" s="73" t="s">
        <v>1122</v>
      </c>
      <c r="G119" s="73" t="s">
        <v>1079</v>
      </c>
      <c r="H119" s="74"/>
      <c r="I119" s="75" t="s">
        <v>1123</v>
      </c>
      <c r="J119" s="66"/>
      <c r="K119" s="67"/>
      <c r="L119" s="68"/>
    </row>
    <row r="120" spans="1:12" ht="12.75">
      <c r="A120" s="59" t="s">
        <v>1124</v>
      </c>
      <c r="B120" s="60">
        <v>65</v>
      </c>
      <c r="C120" s="61" t="s">
        <v>1125</v>
      </c>
      <c r="D120" s="62" t="s">
        <v>1126</v>
      </c>
      <c r="E120" s="63" t="s">
        <v>1127</v>
      </c>
      <c r="F120" s="63" t="s">
        <v>1128</v>
      </c>
      <c r="G120" s="63" t="s">
        <v>1129</v>
      </c>
      <c r="H120" s="64"/>
      <c r="I120" s="65" t="s">
        <v>1130</v>
      </c>
      <c r="J120" s="66"/>
      <c r="K120" s="67"/>
      <c r="L120" s="68"/>
    </row>
    <row r="121" spans="1:12" ht="12.75">
      <c r="A121" s="69" t="s">
        <v>161</v>
      </c>
      <c r="B121" s="70"/>
      <c r="C121" s="71" t="s">
        <v>366</v>
      </c>
      <c r="D121" s="72" t="s">
        <v>1131</v>
      </c>
      <c r="E121" s="73" t="s">
        <v>1132</v>
      </c>
      <c r="F121" s="73" t="s">
        <v>1133</v>
      </c>
      <c r="G121" s="73" t="s">
        <v>1134</v>
      </c>
      <c r="H121" s="74"/>
      <c r="I121" s="75" t="s">
        <v>1135</v>
      </c>
      <c r="J121" s="66"/>
      <c r="K121" s="67"/>
      <c r="L121" s="68"/>
    </row>
    <row r="122" spans="1:12" ht="12.75">
      <c r="A122" s="59" t="s">
        <v>1136</v>
      </c>
      <c r="B122" s="60">
        <v>67</v>
      </c>
      <c r="C122" s="61" t="s">
        <v>1137</v>
      </c>
      <c r="D122" s="62" t="s">
        <v>1138</v>
      </c>
      <c r="E122" s="63" t="s">
        <v>1117</v>
      </c>
      <c r="F122" s="63" t="s">
        <v>1139</v>
      </c>
      <c r="G122" s="63" t="s">
        <v>1140</v>
      </c>
      <c r="H122" s="64"/>
      <c r="I122" s="65" t="s">
        <v>1141</v>
      </c>
      <c r="J122" s="66"/>
      <c r="K122" s="67"/>
      <c r="L122" s="68"/>
    </row>
    <row r="123" spans="1:12" ht="12.75">
      <c r="A123" s="69" t="s">
        <v>161</v>
      </c>
      <c r="B123" s="70"/>
      <c r="C123" s="71" t="s">
        <v>375</v>
      </c>
      <c r="D123" s="72" t="s">
        <v>1142</v>
      </c>
      <c r="E123" s="73" t="s">
        <v>1143</v>
      </c>
      <c r="F123" s="73" t="s">
        <v>1144</v>
      </c>
      <c r="G123" s="73" t="s">
        <v>1145</v>
      </c>
      <c r="H123" s="74"/>
      <c r="I123" s="75" t="s">
        <v>1146</v>
      </c>
      <c r="J123" s="66"/>
      <c r="K123" s="67"/>
      <c r="L123" s="68"/>
    </row>
    <row r="124" spans="1:12" ht="12.75">
      <c r="A124" s="59" t="s">
        <v>1147</v>
      </c>
      <c r="B124" s="60">
        <v>37</v>
      </c>
      <c r="C124" s="61" t="s">
        <v>1148</v>
      </c>
      <c r="D124" s="62" t="s">
        <v>1149</v>
      </c>
      <c r="E124" s="63" t="s">
        <v>1150</v>
      </c>
      <c r="F124" s="63" t="s">
        <v>1151</v>
      </c>
      <c r="G124" s="63" t="s">
        <v>1152</v>
      </c>
      <c r="H124" s="64" t="s">
        <v>1153</v>
      </c>
      <c r="I124" s="65" t="s">
        <v>1154</v>
      </c>
      <c r="J124" s="66"/>
      <c r="K124" s="67"/>
      <c r="L124" s="68"/>
    </row>
    <row r="125" spans="1:12" ht="12.75">
      <c r="A125" s="69" t="s">
        <v>57</v>
      </c>
      <c r="B125" s="70"/>
      <c r="C125" s="71" t="s">
        <v>61</v>
      </c>
      <c r="D125" s="72" t="s">
        <v>1155</v>
      </c>
      <c r="E125" s="73" t="s">
        <v>947</v>
      </c>
      <c r="F125" s="73" t="s">
        <v>1143</v>
      </c>
      <c r="G125" s="73" t="s">
        <v>1156</v>
      </c>
      <c r="H125" s="74"/>
      <c r="I125" s="75" t="s">
        <v>1157</v>
      </c>
      <c r="J125" s="66"/>
      <c r="K125" s="67"/>
      <c r="L125" s="68"/>
    </row>
    <row r="126" spans="1:12" ht="12.75">
      <c r="A126" s="59" t="s">
        <v>1158</v>
      </c>
      <c r="B126" s="60">
        <v>69</v>
      </c>
      <c r="C126" s="61" t="s">
        <v>1159</v>
      </c>
      <c r="D126" s="62" t="s">
        <v>1160</v>
      </c>
      <c r="E126" s="63" t="s">
        <v>1161</v>
      </c>
      <c r="F126" s="63" t="s">
        <v>1162</v>
      </c>
      <c r="G126" s="63" t="s">
        <v>1163</v>
      </c>
      <c r="H126" s="64"/>
      <c r="I126" s="65" t="s">
        <v>1164</v>
      </c>
      <c r="J126" s="66"/>
      <c r="K126" s="67"/>
      <c r="L126" s="68"/>
    </row>
    <row r="127" spans="1:12" ht="12.75">
      <c r="A127" s="69" t="s">
        <v>301</v>
      </c>
      <c r="B127" s="70"/>
      <c r="C127" s="71" t="s">
        <v>386</v>
      </c>
      <c r="D127" s="72" t="s">
        <v>1165</v>
      </c>
      <c r="E127" s="73" t="s">
        <v>1166</v>
      </c>
      <c r="F127" s="73" t="s">
        <v>1167</v>
      </c>
      <c r="G127" s="73" t="s">
        <v>1168</v>
      </c>
      <c r="H127" s="74"/>
      <c r="I127" s="75" t="s">
        <v>1169</v>
      </c>
      <c r="J127" s="66"/>
      <c r="K127" s="67"/>
      <c r="L127" s="68"/>
    </row>
    <row r="128" spans="1:12" ht="12.75">
      <c r="A128" s="59" t="s">
        <v>1170</v>
      </c>
      <c r="B128" s="60">
        <v>70</v>
      </c>
      <c r="C128" s="61" t="s">
        <v>1171</v>
      </c>
      <c r="D128" s="62" t="s">
        <v>1172</v>
      </c>
      <c r="E128" s="63" t="s">
        <v>1173</v>
      </c>
      <c r="F128" s="63" t="s">
        <v>1174</v>
      </c>
      <c r="G128" s="63" t="s">
        <v>1175</v>
      </c>
      <c r="H128" s="64"/>
      <c r="I128" s="65" t="s">
        <v>1176</v>
      </c>
      <c r="J128" s="66"/>
      <c r="K128" s="67"/>
      <c r="L128" s="68"/>
    </row>
    <row r="129" spans="1:12" ht="12.75">
      <c r="A129" s="69" t="s">
        <v>167</v>
      </c>
      <c r="B129" s="70"/>
      <c r="C129" s="71" t="s">
        <v>129</v>
      </c>
      <c r="D129" s="72" t="s">
        <v>1177</v>
      </c>
      <c r="E129" s="73" t="s">
        <v>1178</v>
      </c>
      <c r="F129" s="73" t="s">
        <v>1179</v>
      </c>
      <c r="G129" s="73" t="s">
        <v>1180</v>
      </c>
      <c r="H129" s="74"/>
      <c r="I129" s="75" t="s">
        <v>1181</v>
      </c>
      <c r="J129" s="66"/>
      <c r="K129" s="67"/>
      <c r="L129" s="68"/>
    </row>
    <row r="130" spans="1:12" ht="12.75">
      <c r="A130" s="59" t="s">
        <v>1182</v>
      </c>
      <c r="B130" s="60">
        <v>71</v>
      </c>
      <c r="C130" s="61" t="s">
        <v>1183</v>
      </c>
      <c r="D130" s="62" t="s">
        <v>1184</v>
      </c>
      <c r="E130" s="63" t="s">
        <v>1185</v>
      </c>
      <c r="F130" s="63" t="s">
        <v>1162</v>
      </c>
      <c r="G130" s="63" t="s">
        <v>1186</v>
      </c>
      <c r="H130" s="64"/>
      <c r="I130" s="65" t="s">
        <v>1187</v>
      </c>
      <c r="J130" s="66"/>
      <c r="K130" s="67"/>
      <c r="L130" s="68"/>
    </row>
    <row r="131" spans="1:12" ht="12.75">
      <c r="A131" s="69" t="s">
        <v>395</v>
      </c>
      <c r="B131" s="70"/>
      <c r="C131" s="71" t="s">
        <v>398</v>
      </c>
      <c r="D131" s="72" t="s">
        <v>1188</v>
      </c>
      <c r="E131" s="73" t="s">
        <v>1189</v>
      </c>
      <c r="F131" s="73" t="s">
        <v>1167</v>
      </c>
      <c r="G131" s="73" t="s">
        <v>1190</v>
      </c>
      <c r="H131" s="74"/>
      <c r="I131" s="75" t="s">
        <v>1191</v>
      </c>
      <c r="J131" s="66"/>
      <c r="K131" s="67"/>
      <c r="L131" s="68"/>
    </row>
    <row r="132" spans="1:12" ht="12.75">
      <c r="A132" s="59" t="s">
        <v>1192</v>
      </c>
      <c r="B132" s="60">
        <v>73</v>
      </c>
      <c r="C132" s="61" t="s">
        <v>1193</v>
      </c>
      <c r="D132" s="62" t="s">
        <v>1194</v>
      </c>
      <c r="E132" s="63" t="s">
        <v>1195</v>
      </c>
      <c r="F132" s="63" t="s">
        <v>1196</v>
      </c>
      <c r="G132" s="63" t="s">
        <v>1197</v>
      </c>
      <c r="H132" s="64"/>
      <c r="I132" s="65" t="s">
        <v>1198</v>
      </c>
      <c r="J132" s="66"/>
      <c r="K132" s="67"/>
      <c r="L132" s="68"/>
    </row>
    <row r="133" spans="1:12" ht="12.75">
      <c r="A133" s="69" t="s">
        <v>395</v>
      </c>
      <c r="B133" s="70"/>
      <c r="C133" s="71" t="s">
        <v>409</v>
      </c>
      <c r="D133" s="72" t="s">
        <v>1199</v>
      </c>
      <c r="E133" s="73" t="s">
        <v>1200</v>
      </c>
      <c r="F133" s="73" t="s">
        <v>1201</v>
      </c>
      <c r="G133" s="73" t="s">
        <v>1202</v>
      </c>
      <c r="H133" s="74"/>
      <c r="I133" s="75" t="s">
        <v>1203</v>
      </c>
      <c r="J133" s="66"/>
      <c r="K133" s="67"/>
      <c r="L133" s="68"/>
    </row>
    <row r="134" spans="1:12" ht="12.75">
      <c r="A134" s="59" t="s">
        <v>1204</v>
      </c>
      <c r="B134" s="60">
        <v>75</v>
      </c>
      <c r="C134" s="61" t="s">
        <v>1205</v>
      </c>
      <c r="D134" s="62" t="s">
        <v>1206</v>
      </c>
      <c r="E134" s="63" t="s">
        <v>1207</v>
      </c>
      <c r="F134" s="63" t="s">
        <v>1208</v>
      </c>
      <c r="G134" s="63" t="s">
        <v>1209</v>
      </c>
      <c r="H134" s="64"/>
      <c r="I134" s="65" t="s">
        <v>1210</v>
      </c>
      <c r="J134" s="66"/>
      <c r="K134" s="67"/>
      <c r="L134" s="68"/>
    </row>
    <row r="135" spans="1:12" ht="12.75">
      <c r="A135" s="69" t="s">
        <v>395</v>
      </c>
      <c r="B135" s="70"/>
      <c r="C135" s="71" t="s">
        <v>419</v>
      </c>
      <c r="D135" s="72" t="s">
        <v>1211</v>
      </c>
      <c r="E135" s="73" t="s">
        <v>1212</v>
      </c>
      <c r="F135" s="73" t="s">
        <v>1213</v>
      </c>
      <c r="G135" s="73" t="s">
        <v>1214</v>
      </c>
      <c r="H135" s="74"/>
      <c r="I135" s="75" t="s">
        <v>1215</v>
      </c>
      <c r="J135" s="66"/>
      <c r="K135" s="67"/>
      <c r="L135" s="68"/>
    </row>
    <row r="136" spans="1:12" ht="12.75">
      <c r="A136" s="59" t="s">
        <v>1216</v>
      </c>
      <c r="B136" s="60">
        <v>76</v>
      </c>
      <c r="C136" s="61" t="s">
        <v>1217</v>
      </c>
      <c r="D136" s="62" t="s">
        <v>1218</v>
      </c>
      <c r="E136" s="63" t="s">
        <v>1219</v>
      </c>
      <c r="F136" s="63" t="s">
        <v>1220</v>
      </c>
      <c r="G136" s="63" t="s">
        <v>1221</v>
      </c>
      <c r="H136" s="64"/>
      <c r="I136" s="65" t="s">
        <v>1222</v>
      </c>
      <c r="J136" s="66"/>
      <c r="K136" s="67"/>
      <c r="L136" s="68"/>
    </row>
    <row r="137" spans="1:12" ht="12.75">
      <c r="A137" s="69" t="s">
        <v>395</v>
      </c>
      <c r="B137" s="70"/>
      <c r="C137" s="71" t="s">
        <v>398</v>
      </c>
      <c r="D137" s="72" t="s">
        <v>1223</v>
      </c>
      <c r="E137" s="73" t="s">
        <v>1224</v>
      </c>
      <c r="F137" s="73" t="s">
        <v>1225</v>
      </c>
      <c r="G137" s="73" t="s">
        <v>1078</v>
      </c>
      <c r="H137" s="74"/>
      <c r="I137" s="75" t="s">
        <v>1226</v>
      </c>
      <c r="J137" s="66"/>
      <c r="K137" s="67"/>
      <c r="L137" s="68"/>
    </row>
    <row r="138" spans="1:12" ht="12.75">
      <c r="A138" s="59" t="s">
        <v>1227</v>
      </c>
      <c r="B138" s="60">
        <v>77</v>
      </c>
      <c r="C138" s="61" t="s">
        <v>1228</v>
      </c>
      <c r="D138" s="62" t="s">
        <v>1229</v>
      </c>
      <c r="E138" s="63" t="s">
        <v>1230</v>
      </c>
      <c r="F138" s="63" t="s">
        <v>1231</v>
      </c>
      <c r="G138" s="63" t="s">
        <v>1232</v>
      </c>
      <c r="H138" s="64"/>
      <c r="I138" s="65" t="s">
        <v>1233</v>
      </c>
      <c r="J138" s="66"/>
      <c r="K138" s="67"/>
      <c r="L138" s="68"/>
    </row>
    <row r="139" spans="1:12" ht="12.75">
      <c r="A139" s="69" t="s">
        <v>395</v>
      </c>
      <c r="B139" s="70"/>
      <c r="C139" s="71" t="s">
        <v>398</v>
      </c>
      <c r="D139" s="72" t="s">
        <v>1234</v>
      </c>
      <c r="E139" s="73" t="s">
        <v>1235</v>
      </c>
      <c r="F139" s="73" t="s">
        <v>1031</v>
      </c>
      <c r="G139" s="73" t="s">
        <v>1236</v>
      </c>
      <c r="H139" s="74"/>
      <c r="I139" s="75" t="s">
        <v>1237</v>
      </c>
      <c r="J139" s="66"/>
      <c r="K139" s="67"/>
      <c r="L139" s="68"/>
    </row>
    <row r="140" spans="1:12" ht="12.75">
      <c r="A140" s="59" t="s">
        <v>1238</v>
      </c>
      <c r="B140" s="60">
        <v>80</v>
      </c>
      <c r="C140" s="61" t="s">
        <v>1239</v>
      </c>
      <c r="D140" s="62" t="s">
        <v>1240</v>
      </c>
      <c r="E140" s="63" t="s">
        <v>1241</v>
      </c>
      <c r="F140" s="63" t="s">
        <v>1242</v>
      </c>
      <c r="G140" s="63" t="s">
        <v>1243</v>
      </c>
      <c r="H140" s="64"/>
      <c r="I140" s="65" t="s">
        <v>1244</v>
      </c>
      <c r="J140" s="66"/>
      <c r="K140" s="67"/>
      <c r="L140" s="68"/>
    </row>
    <row r="141" spans="1:12" ht="12.75">
      <c r="A141" s="69" t="s">
        <v>395</v>
      </c>
      <c r="B141" s="70"/>
      <c r="C141" s="71" t="s">
        <v>442</v>
      </c>
      <c r="D141" s="72" t="s">
        <v>1245</v>
      </c>
      <c r="E141" s="73" t="s">
        <v>1246</v>
      </c>
      <c r="F141" s="73" t="s">
        <v>1247</v>
      </c>
      <c r="G141" s="73" t="s">
        <v>1248</v>
      </c>
      <c r="H141" s="74"/>
      <c r="I141" s="75" t="s">
        <v>1249</v>
      </c>
      <c r="J141" s="66"/>
      <c r="K141" s="67"/>
      <c r="L141" s="68"/>
    </row>
    <row r="142" spans="1:12" ht="12.75">
      <c r="A142" s="59" t="s">
        <v>1250</v>
      </c>
      <c r="B142" s="60">
        <v>72</v>
      </c>
      <c r="C142" s="61" t="s">
        <v>1251</v>
      </c>
      <c r="D142" s="62" t="s">
        <v>1252</v>
      </c>
      <c r="E142" s="63" t="s">
        <v>1253</v>
      </c>
      <c r="F142" s="63" t="s">
        <v>1254</v>
      </c>
      <c r="G142" s="63" t="s">
        <v>1255</v>
      </c>
      <c r="H142" s="64"/>
      <c r="I142" s="65" t="s">
        <v>1256</v>
      </c>
      <c r="J142" s="66"/>
      <c r="K142" s="76"/>
      <c r="L142" s="68"/>
    </row>
    <row r="143" spans="1:12" ht="12.75">
      <c r="A143" s="69" t="s">
        <v>395</v>
      </c>
      <c r="B143" s="70"/>
      <c r="C143" s="71" t="s">
        <v>404</v>
      </c>
      <c r="D143" s="72" t="s">
        <v>1257</v>
      </c>
      <c r="E143" s="73" t="s">
        <v>1258</v>
      </c>
      <c r="F143" s="73" t="s">
        <v>1259</v>
      </c>
      <c r="G143" s="73" t="s">
        <v>1260</v>
      </c>
      <c r="H143" s="74"/>
      <c r="I143" s="75" t="s">
        <v>1261</v>
      </c>
      <c r="J143" s="66"/>
      <c r="K143" s="67"/>
      <c r="L143" s="68"/>
    </row>
    <row r="144" spans="1:12" ht="12.75">
      <c r="A144" s="59" t="s">
        <v>1262</v>
      </c>
      <c r="B144" s="60">
        <v>78</v>
      </c>
      <c r="C144" s="61" t="s">
        <v>1263</v>
      </c>
      <c r="D144" s="62" t="s">
        <v>1264</v>
      </c>
      <c r="E144" s="63" t="s">
        <v>1265</v>
      </c>
      <c r="F144" s="63" t="s">
        <v>1266</v>
      </c>
      <c r="G144" s="63" t="s">
        <v>1267</v>
      </c>
      <c r="H144" s="64"/>
      <c r="I144" s="65" t="s">
        <v>1268</v>
      </c>
      <c r="J144" s="66"/>
      <c r="K144" s="76"/>
      <c r="L144" s="68"/>
    </row>
    <row r="145" spans="1:12" ht="12.75">
      <c r="A145" s="69" t="s">
        <v>395</v>
      </c>
      <c r="B145" s="70"/>
      <c r="C145" s="71" t="s">
        <v>433</v>
      </c>
      <c r="D145" s="72" t="s">
        <v>1269</v>
      </c>
      <c r="E145" s="73" t="s">
        <v>1270</v>
      </c>
      <c r="F145" s="73" t="s">
        <v>1090</v>
      </c>
      <c r="G145" s="73" t="s">
        <v>1090</v>
      </c>
      <c r="H145" s="74"/>
      <c r="I145" s="75" t="s">
        <v>1271</v>
      </c>
      <c r="J145" s="66"/>
      <c r="K145" s="67"/>
      <c r="L145" s="68"/>
    </row>
    <row r="146" spans="1:12" ht="12.75">
      <c r="A146" s="59" t="s">
        <v>1272</v>
      </c>
      <c r="B146" s="60">
        <v>14</v>
      </c>
      <c r="C146" s="61" t="s">
        <v>1273</v>
      </c>
      <c r="D146" s="62" t="s">
        <v>674</v>
      </c>
      <c r="E146" s="63" t="s">
        <v>1274</v>
      </c>
      <c r="F146" s="63" t="s">
        <v>1275</v>
      </c>
      <c r="G146" s="63" t="s">
        <v>1276</v>
      </c>
      <c r="H146" s="64"/>
      <c r="I146" s="65" t="s">
        <v>1277</v>
      </c>
      <c r="J146" s="66"/>
      <c r="K146" s="76"/>
      <c r="L146" s="68"/>
    </row>
    <row r="147" spans="1:12" ht="12.75">
      <c r="A147" s="69" t="s">
        <v>57</v>
      </c>
      <c r="B147" s="70"/>
      <c r="C147" s="71" t="s">
        <v>61</v>
      </c>
      <c r="D147" s="72" t="s">
        <v>598</v>
      </c>
      <c r="E147" s="73" t="s">
        <v>1278</v>
      </c>
      <c r="F147" s="73" t="s">
        <v>623</v>
      </c>
      <c r="G147" s="73" t="s">
        <v>1279</v>
      </c>
      <c r="H147" s="74" t="s">
        <v>1280</v>
      </c>
      <c r="I147" s="75" t="s">
        <v>1281</v>
      </c>
      <c r="J147" s="66"/>
      <c r="K147" s="67"/>
      <c r="L147" s="68"/>
    </row>
    <row r="148" spans="1:12" ht="12.75">
      <c r="A148" s="59" t="s">
        <v>1282</v>
      </c>
      <c r="B148" s="60">
        <v>64</v>
      </c>
      <c r="C148" s="61" t="s">
        <v>1283</v>
      </c>
      <c r="D148" s="62" t="s">
        <v>1284</v>
      </c>
      <c r="E148" s="63" t="s">
        <v>1285</v>
      </c>
      <c r="F148" s="63" t="s">
        <v>1286</v>
      </c>
      <c r="G148" s="77" t="s">
        <v>1287</v>
      </c>
      <c r="H148" s="64"/>
      <c r="I148" s="65" t="s">
        <v>1288</v>
      </c>
      <c r="J148" s="66"/>
      <c r="K148" s="76"/>
      <c r="L148" s="68"/>
    </row>
    <row r="149" spans="1:12" ht="12.75">
      <c r="A149" s="69" t="s">
        <v>161</v>
      </c>
      <c r="B149" s="70"/>
      <c r="C149" s="71" t="s">
        <v>360</v>
      </c>
      <c r="D149" s="72" t="s">
        <v>1289</v>
      </c>
      <c r="E149" s="73" t="s">
        <v>1290</v>
      </c>
      <c r="F149" s="73" t="s">
        <v>982</v>
      </c>
      <c r="G149" s="78" t="s">
        <v>1291</v>
      </c>
      <c r="H149" s="79"/>
      <c r="I149" s="80" t="s">
        <v>1292</v>
      </c>
      <c r="J149" s="66"/>
      <c r="K149" s="76" t="s">
        <v>1293</v>
      </c>
      <c r="L149" s="68"/>
    </row>
    <row r="150" spans="1:12" ht="12.75">
      <c r="A150" s="59" t="s">
        <v>1294</v>
      </c>
      <c r="B150" s="60">
        <v>58</v>
      </c>
      <c r="C150" s="61" t="s">
        <v>1295</v>
      </c>
      <c r="D150" s="62" t="s">
        <v>1296</v>
      </c>
      <c r="E150" s="63" t="s">
        <v>1297</v>
      </c>
      <c r="F150" s="63" t="s">
        <v>1298</v>
      </c>
      <c r="G150" s="77" t="s">
        <v>1299</v>
      </c>
      <c r="H150" s="64"/>
      <c r="I150" s="65" t="s">
        <v>1300</v>
      </c>
      <c r="J150" s="66"/>
      <c r="K150" s="76"/>
      <c r="L150" s="68"/>
    </row>
    <row r="151" spans="1:12" ht="12.75">
      <c r="A151" s="69" t="s">
        <v>301</v>
      </c>
      <c r="B151" s="70"/>
      <c r="C151" s="71" t="s">
        <v>216</v>
      </c>
      <c r="D151" s="72" t="s">
        <v>1301</v>
      </c>
      <c r="E151" s="73" t="s">
        <v>1031</v>
      </c>
      <c r="F151" s="73" t="s">
        <v>1302</v>
      </c>
      <c r="G151" s="78" t="s">
        <v>1303</v>
      </c>
      <c r="H151" s="79"/>
      <c r="I151" s="80" t="s">
        <v>1304</v>
      </c>
      <c r="J151" s="66"/>
      <c r="K151" s="76" t="s">
        <v>1293</v>
      </c>
      <c r="L151" s="68"/>
    </row>
    <row r="152" spans="1:12" ht="12.75">
      <c r="A152" s="59" t="s">
        <v>1305</v>
      </c>
      <c r="B152" s="60">
        <v>79</v>
      </c>
      <c r="C152" s="61" t="s">
        <v>1306</v>
      </c>
      <c r="D152" s="62" t="s">
        <v>1307</v>
      </c>
      <c r="E152" s="63" t="s">
        <v>1308</v>
      </c>
      <c r="F152" s="63" t="s">
        <v>1309</v>
      </c>
      <c r="G152" s="63" t="s">
        <v>1310</v>
      </c>
      <c r="H152" s="64"/>
      <c r="I152" s="65" t="s">
        <v>1311</v>
      </c>
      <c r="J152" s="66"/>
      <c r="K152" s="76"/>
      <c r="L152" s="68"/>
    </row>
    <row r="153" spans="1:12" ht="12.75">
      <c r="A153" s="69" t="s">
        <v>395</v>
      </c>
      <c r="B153" s="70"/>
      <c r="C153" s="71" t="s">
        <v>409</v>
      </c>
      <c r="D153" s="72" t="s">
        <v>1312</v>
      </c>
      <c r="E153" s="73" t="s">
        <v>1313</v>
      </c>
      <c r="F153" s="73" t="s">
        <v>1314</v>
      </c>
      <c r="G153" s="73" t="s">
        <v>1315</v>
      </c>
      <c r="H153" s="79"/>
      <c r="I153" s="80" t="s">
        <v>1316</v>
      </c>
      <c r="J153" s="66"/>
      <c r="K153" s="67"/>
      <c r="L153" s="68"/>
    </row>
    <row r="154" spans="1:12" ht="12.75">
      <c r="A154" s="59" t="s">
        <v>1317</v>
      </c>
      <c r="B154" s="60">
        <v>54</v>
      </c>
      <c r="C154" s="61" t="s">
        <v>1318</v>
      </c>
      <c r="D154" s="62" t="s">
        <v>1319</v>
      </c>
      <c r="E154" s="63" t="s">
        <v>1320</v>
      </c>
      <c r="F154" s="63" t="s">
        <v>1321</v>
      </c>
      <c r="G154" s="63" t="s">
        <v>1322</v>
      </c>
      <c r="H154" s="64"/>
      <c r="I154" s="65" t="s">
        <v>1323</v>
      </c>
      <c r="J154" s="66"/>
      <c r="K154" s="76"/>
      <c r="L154" s="68"/>
    </row>
    <row r="155" spans="1:12" ht="12.75">
      <c r="A155" s="69" t="s">
        <v>167</v>
      </c>
      <c r="B155" s="70"/>
      <c r="C155" s="71" t="s">
        <v>313</v>
      </c>
      <c r="D155" s="72" t="s">
        <v>1324</v>
      </c>
      <c r="E155" s="73" t="s">
        <v>1325</v>
      </c>
      <c r="F155" s="73" t="s">
        <v>1326</v>
      </c>
      <c r="G155" s="73" t="s">
        <v>1327</v>
      </c>
      <c r="H155" s="79"/>
      <c r="I155" s="80" t="s">
        <v>1328</v>
      </c>
      <c r="J155" s="66"/>
      <c r="K155" s="67"/>
      <c r="L155" s="68"/>
    </row>
    <row r="156" spans="1:12" ht="12.75">
      <c r="A156" s="59" t="s">
        <v>1329</v>
      </c>
      <c r="B156" s="60">
        <v>81</v>
      </c>
      <c r="C156" s="61" t="s">
        <v>1330</v>
      </c>
      <c r="D156" s="62" t="s">
        <v>1331</v>
      </c>
      <c r="E156" s="63" t="s">
        <v>1332</v>
      </c>
      <c r="F156" s="63" t="s">
        <v>1333</v>
      </c>
      <c r="G156" s="63" t="s">
        <v>1334</v>
      </c>
      <c r="H156" s="64"/>
      <c r="I156" s="65" t="s">
        <v>1335</v>
      </c>
      <c r="J156" s="66"/>
      <c r="K156" s="76"/>
      <c r="L156" s="68"/>
    </row>
    <row r="157" spans="1:12" ht="12.75">
      <c r="A157" s="69" t="s">
        <v>395</v>
      </c>
      <c r="B157" s="70"/>
      <c r="C157" s="71" t="s">
        <v>409</v>
      </c>
      <c r="D157" s="72" t="s">
        <v>1313</v>
      </c>
      <c r="E157" s="73" t="s">
        <v>1245</v>
      </c>
      <c r="F157" s="73" t="s">
        <v>1336</v>
      </c>
      <c r="G157" s="73" t="s">
        <v>1337</v>
      </c>
      <c r="H157" s="79"/>
      <c r="I157" s="80" t="s">
        <v>1338</v>
      </c>
      <c r="J157" s="66"/>
      <c r="K157" s="67"/>
      <c r="L157" s="68"/>
    </row>
    <row r="158" spans="1:12" ht="12.75">
      <c r="A158" s="59" t="s">
        <v>1339</v>
      </c>
      <c r="B158" s="60">
        <v>74</v>
      </c>
      <c r="C158" s="61" t="s">
        <v>1340</v>
      </c>
      <c r="D158" s="62" t="s">
        <v>1341</v>
      </c>
      <c r="E158" s="63" t="s">
        <v>1342</v>
      </c>
      <c r="F158" s="63" t="s">
        <v>1343</v>
      </c>
      <c r="G158" s="63" t="s">
        <v>1344</v>
      </c>
      <c r="H158" s="64"/>
      <c r="I158" s="65" t="s">
        <v>1345</v>
      </c>
      <c r="J158" s="66"/>
      <c r="K158" s="76"/>
      <c r="L158" s="68"/>
    </row>
    <row r="159" spans="1:12" ht="12.75">
      <c r="A159" s="69" t="s">
        <v>395</v>
      </c>
      <c r="B159" s="70"/>
      <c r="C159" s="71" t="s">
        <v>409</v>
      </c>
      <c r="D159" s="72" t="s">
        <v>1270</v>
      </c>
      <c r="E159" s="73" t="s">
        <v>1312</v>
      </c>
      <c r="F159" s="73" t="s">
        <v>1346</v>
      </c>
      <c r="G159" s="73" t="s">
        <v>1347</v>
      </c>
      <c r="H159" s="79"/>
      <c r="I159" s="80" t="s">
        <v>1348</v>
      </c>
      <c r="J159" s="66"/>
      <c r="K159" s="67"/>
      <c r="L159" s="68"/>
    </row>
    <row r="160" spans="1:12" ht="12.75">
      <c r="A160" s="59" t="s">
        <v>1349</v>
      </c>
      <c r="B160" s="60">
        <v>32</v>
      </c>
      <c r="C160" s="61" t="s">
        <v>1350</v>
      </c>
      <c r="D160" s="62" t="s">
        <v>924</v>
      </c>
      <c r="E160" s="63" t="s">
        <v>1351</v>
      </c>
      <c r="F160" s="77" t="s">
        <v>1352</v>
      </c>
      <c r="G160" s="77" t="s">
        <v>1352</v>
      </c>
      <c r="H160" s="64"/>
      <c r="I160" s="65" t="s">
        <v>1353</v>
      </c>
      <c r="J160" s="66"/>
      <c r="K160" s="76"/>
      <c r="L160" s="68"/>
    </row>
    <row r="161" spans="1:12" ht="12.75">
      <c r="A161" s="69" t="s">
        <v>150</v>
      </c>
      <c r="B161" s="70"/>
      <c r="C161" s="71" t="s">
        <v>216</v>
      </c>
      <c r="D161" s="72" t="s">
        <v>875</v>
      </c>
      <c r="E161" s="73" t="s">
        <v>1354</v>
      </c>
      <c r="F161" s="78" t="s">
        <v>1355</v>
      </c>
      <c r="G161" s="78" t="s">
        <v>1112</v>
      </c>
      <c r="H161" s="79"/>
      <c r="I161" s="80" t="s">
        <v>1356</v>
      </c>
      <c r="J161" s="66"/>
      <c r="K161" s="76" t="s">
        <v>1293</v>
      </c>
      <c r="L161" s="68"/>
    </row>
    <row r="162" spans="1:12" ht="12.75">
      <c r="A162" s="59" t="s">
        <v>1357</v>
      </c>
      <c r="B162" s="60">
        <v>45</v>
      </c>
      <c r="C162" s="61" t="s">
        <v>1358</v>
      </c>
      <c r="D162" s="62" t="s">
        <v>858</v>
      </c>
      <c r="E162" s="63" t="s">
        <v>1359</v>
      </c>
      <c r="F162" s="77" t="s">
        <v>1360</v>
      </c>
      <c r="G162" s="77" t="s">
        <v>1287</v>
      </c>
      <c r="H162" s="64"/>
      <c r="I162" s="65" t="s">
        <v>1361</v>
      </c>
      <c r="J162" s="66"/>
      <c r="K162" s="76"/>
      <c r="L162" s="68"/>
    </row>
    <row r="163" spans="1:12" ht="12.75">
      <c r="A163" s="69" t="s">
        <v>161</v>
      </c>
      <c r="B163" s="70"/>
      <c r="C163" s="71" t="s">
        <v>164</v>
      </c>
      <c r="D163" s="72" t="s">
        <v>1362</v>
      </c>
      <c r="E163" s="73" t="s">
        <v>1363</v>
      </c>
      <c r="F163" s="78" t="s">
        <v>1364</v>
      </c>
      <c r="G163" s="78" t="s">
        <v>1291</v>
      </c>
      <c r="H163" s="79"/>
      <c r="I163" s="80" t="s">
        <v>1365</v>
      </c>
      <c r="J163" s="66"/>
      <c r="K163" s="76" t="s">
        <v>1293</v>
      </c>
      <c r="L163" s="68"/>
    </row>
    <row r="164" spans="1:12" ht="12.75">
      <c r="A164" s="59" t="s">
        <v>1366</v>
      </c>
      <c r="B164" s="60">
        <v>68</v>
      </c>
      <c r="C164" s="61" t="s">
        <v>1367</v>
      </c>
      <c r="D164" s="62" t="s">
        <v>1368</v>
      </c>
      <c r="E164" s="63" t="s">
        <v>1369</v>
      </c>
      <c r="F164" s="63" t="s">
        <v>1370</v>
      </c>
      <c r="G164" s="63" t="s">
        <v>1371</v>
      </c>
      <c r="H164" s="64" t="s">
        <v>1372</v>
      </c>
      <c r="I164" s="65" t="s">
        <v>1373</v>
      </c>
      <c r="J164" s="66"/>
      <c r="K164" s="76"/>
      <c r="L164" s="68"/>
    </row>
    <row r="165" spans="1:12" ht="12.75">
      <c r="A165" s="69" t="s">
        <v>161</v>
      </c>
      <c r="B165" s="70"/>
      <c r="C165" s="71" t="s">
        <v>380</v>
      </c>
      <c r="D165" s="72" t="s">
        <v>1374</v>
      </c>
      <c r="E165" s="73" t="s">
        <v>1374</v>
      </c>
      <c r="F165" s="73" t="s">
        <v>1291</v>
      </c>
      <c r="G165" s="73" t="s">
        <v>1375</v>
      </c>
      <c r="H165" s="79"/>
      <c r="I165" s="80" t="s">
        <v>1376</v>
      </c>
      <c r="J165" s="66"/>
      <c r="K165" s="67"/>
      <c r="L165" s="68"/>
    </row>
    <row r="166" spans="1:12" ht="12.75">
      <c r="A166" s="59" t="s">
        <v>1377</v>
      </c>
      <c r="B166" s="60">
        <v>34</v>
      </c>
      <c r="C166" s="61" t="s">
        <v>1378</v>
      </c>
      <c r="D166" s="62" t="s">
        <v>1379</v>
      </c>
      <c r="E166" s="63" t="s">
        <v>1380</v>
      </c>
      <c r="F166" s="63" t="s">
        <v>1381</v>
      </c>
      <c r="G166" s="63" t="s">
        <v>1382</v>
      </c>
      <c r="H166" s="64" t="s">
        <v>1383</v>
      </c>
      <c r="I166" s="65" t="s">
        <v>1384</v>
      </c>
      <c r="J166" s="66"/>
      <c r="K166" s="76"/>
      <c r="L166" s="68"/>
    </row>
    <row r="167" spans="1:12" ht="12.75">
      <c r="A167" s="69" t="s">
        <v>150</v>
      </c>
      <c r="B167" s="70"/>
      <c r="C167" s="71" t="s">
        <v>154</v>
      </c>
      <c r="D167" s="72" t="s">
        <v>1385</v>
      </c>
      <c r="E167" s="73" t="s">
        <v>1386</v>
      </c>
      <c r="F167" s="73" t="s">
        <v>1387</v>
      </c>
      <c r="G167" s="73" t="s">
        <v>1388</v>
      </c>
      <c r="H167" s="79"/>
      <c r="I167" s="80" t="s">
        <v>1389</v>
      </c>
      <c r="J167" s="66"/>
      <c r="K167" s="67"/>
      <c r="L167" s="68"/>
    </row>
    <row r="168" spans="1:12" ht="13.5" customHeight="1">
      <c r="A168" s="59"/>
      <c r="B168" s="60">
        <v>42</v>
      </c>
      <c r="C168" s="61" t="s">
        <v>1390</v>
      </c>
      <c r="D168" s="62" t="s">
        <v>1391</v>
      </c>
      <c r="E168" s="63" t="s">
        <v>1392</v>
      </c>
      <c r="F168" s="63" t="s">
        <v>1393</v>
      </c>
      <c r="G168" s="63"/>
      <c r="H168" s="81" t="s">
        <v>1394</v>
      </c>
      <c r="I168" s="82"/>
      <c r="J168" s="66"/>
      <c r="K168" s="67"/>
      <c r="L168" s="68"/>
    </row>
    <row r="169" spans="1:12" ht="13.5" customHeight="1">
      <c r="A169" s="69" t="s">
        <v>150</v>
      </c>
      <c r="B169" s="70"/>
      <c r="C169" s="71" t="s">
        <v>154</v>
      </c>
      <c r="D169" s="72" t="s">
        <v>1395</v>
      </c>
      <c r="E169" s="73" t="s">
        <v>1396</v>
      </c>
      <c r="F169" s="73" t="s">
        <v>1397</v>
      </c>
      <c r="G169" s="73"/>
      <c r="H169" s="83"/>
      <c r="I169" s="84"/>
      <c r="J169" s="66"/>
      <c r="K169" s="67"/>
      <c r="L169" s="68"/>
    </row>
    <row r="170" spans="1:12" ht="13.5" customHeight="1">
      <c r="A170" s="59"/>
      <c r="B170" s="60">
        <v>44</v>
      </c>
      <c r="C170" s="61" t="s">
        <v>1398</v>
      </c>
      <c r="D170" s="62" t="s">
        <v>1399</v>
      </c>
      <c r="E170" s="63" t="s">
        <v>1400</v>
      </c>
      <c r="F170" s="63" t="s">
        <v>1401</v>
      </c>
      <c r="G170" s="63"/>
      <c r="H170" s="81" t="s">
        <v>1402</v>
      </c>
      <c r="I170" s="82"/>
      <c r="J170" s="66"/>
      <c r="K170" s="67"/>
      <c r="L170" s="68"/>
    </row>
    <row r="171" spans="1:12" ht="13.5" customHeight="1">
      <c r="A171" s="69" t="s">
        <v>167</v>
      </c>
      <c r="B171" s="70"/>
      <c r="C171" s="71" t="s">
        <v>164</v>
      </c>
      <c r="D171" s="72" t="s">
        <v>1403</v>
      </c>
      <c r="E171" s="73" t="s">
        <v>1404</v>
      </c>
      <c r="F171" s="73" t="s">
        <v>971</v>
      </c>
      <c r="G171" s="73"/>
      <c r="H171" s="83"/>
      <c r="I171" s="84"/>
      <c r="J171" s="66"/>
      <c r="K171" s="67"/>
      <c r="L171" s="68"/>
    </row>
    <row r="172" spans="1:12" ht="13.5">
      <c r="A172" s="59"/>
      <c r="B172" s="60">
        <v>16</v>
      </c>
      <c r="C172" s="61" t="s">
        <v>1405</v>
      </c>
      <c r="D172" s="62" t="s">
        <v>1406</v>
      </c>
      <c r="E172" s="63" t="s">
        <v>903</v>
      </c>
      <c r="F172" s="85"/>
      <c r="G172" s="85"/>
      <c r="H172" s="81" t="s">
        <v>1407</v>
      </c>
      <c r="I172" s="82"/>
      <c r="J172" s="66"/>
      <c r="K172" s="76"/>
      <c r="L172" s="68"/>
    </row>
    <row r="173" spans="1:12" ht="13.5">
      <c r="A173" s="69" t="s">
        <v>57</v>
      </c>
      <c r="B173" s="70"/>
      <c r="C173" s="71" t="s">
        <v>107</v>
      </c>
      <c r="D173" s="72" t="s">
        <v>1408</v>
      </c>
      <c r="E173" s="73" t="s">
        <v>1409</v>
      </c>
      <c r="F173" s="86"/>
      <c r="G173" s="86"/>
      <c r="H173" s="83"/>
      <c r="I173" s="84"/>
      <c r="J173" s="66"/>
      <c r="K173" s="67"/>
      <c r="L173" s="68"/>
    </row>
    <row r="174" spans="1:12" ht="13.5" customHeight="1">
      <c r="A174" s="59"/>
      <c r="B174" s="60">
        <v>53</v>
      </c>
      <c r="C174" s="61" t="s">
        <v>1410</v>
      </c>
      <c r="D174" s="62" t="s">
        <v>1411</v>
      </c>
      <c r="E174" s="63" t="s">
        <v>1412</v>
      </c>
      <c r="F174" s="63"/>
      <c r="G174" s="63"/>
      <c r="H174" s="81" t="s">
        <v>1413</v>
      </c>
      <c r="I174" s="82"/>
      <c r="J174" s="66"/>
      <c r="K174" s="67"/>
      <c r="L174" s="68"/>
    </row>
    <row r="175" spans="1:12" ht="13.5" customHeight="1">
      <c r="A175" s="69" t="s">
        <v>167</v>
      </c>
      <c r="B175" s="70"/>
      <c r="C175" s="71" t="s">
        <v>171</v>
      </c>
      <c r="D175" s="72" t="s">
        <v>1325</v>
      </c>
      <c r="E175" s="73" t="s">
        <v>1324</v>
      </c>
      <c r="F175" s="73"/>
      <c r="G175" s="73"/>
      <c r="H175" s="83"/>
      <c r="I175" s="84"/>
      <c r="J175" s="66"/>
      <c r="K175" s="67"/>
      <c r="L175" s="68"/>
    </row>
    <row r="176" spans="1:12" ht="13.5" customHeight="1">
      <c r="A176" s="59"/>
      <c r="B176" s="60">
        <v>66</v>
      </c>
      <c r="C176" s="61" t="s">
        <v>1414</v>
      </c>
      <c r="D176" s="62" t="s">
        <v>1415</v>
      </c>
      <c r="E176" s="63"/>
      <c r="F176" s="63"/>
      <c r="G176" s="63"/>
      <c r="H176" s="81" t="s">
        <v>1407</v>
      </c>
      <c r="I176" s="82"/>
      <c r="J176" s="66"/>
      <c r="K176" s="67"/>
      <c r="L176" s="68"/>
    </row>
    <row r="177" spans="1:12" ht="13.5" customHeight="1">
      <c r="A177" s="69" t="s">
        <v>301</v>
      </c>
      <c r="B177" s="70"/>
      <c r="C177" s="71" t="s">
        <v>341</v>
      </c>
      <c r="D177" s="72" t="s">
        <v>1167</v>
      </c>
      <c r="E177" s="73"/>
      <c r="F177" s="73"/>
      <c r="G177" s="73"/>
      <c r="H177" s="83"/>
      <c r="I177" s="84"/>
      <c r="J177" s="66"/>
      <c r="K177" s="67"/>
      <c r="L177" s="68"/>
    </row>
  </sheetData>
  <sheetProtection selectLockedCells="1" selectUnlockedCells="1"/>
  <mergeCells count="4">
    <mergeCell ref="A2:I2"/>
    <mergeCell ref="A3:I3"/>
    <mergeCell ref="A4:I4"/>
    <mergeCell ref="D6:G6"/>
  </mergeCells>
  <printOptions horizontalCentered="1"/>
  <pageMargins left="0.7479166666666667" right="0.7479166666666667" top="0" bottom="0" header="0.5118055555555555" footer="0.5118055555555555"/>
  <pageSetup horizontalDpi="300" verticalDpi="300" orientation="portrait" paperSize="9"/>
  <rowBreaks count="1" manualBreakCount="1">
    <brk id="6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Q177"/>
  <sheetViews>
    <sheetView tabSelected="1" workbookViewId="0" topLeftCell="A1">
      <selection activeCell="A7" sqref="A7"/>
    </sheetView>
  </sheetViews>
  <sheetFormatPr defaultColWidth="9.140625" defaultRowHeight="12.75"/>
  <cols>
    <col min="1" max="1" width="7.140625" style="38" customWidth="1"/>
    <col min="2" max="2" width="4.28125" style="38" customWidth="1"/>
    <col min="3" max="3" width="23.421875" style="38" customWidth="1"/>
    <col min="4" max="13" width="6.7109375" style="39" customWidth="1"/>
    <col min="14" max="14" width="6.7109375" style="38" customWidth="1"/>
    <col min="15" max="15" width="14.57421875" style="38" customWidth="1"/>
    <col min="16" max="16" width="3.57421875" style="38" customWidth="1"/>
    <col min="17" max="17" width="9.140625" style="40" customWidth="1"/>
  </cols>
  <sheetData>
    <row r="1" spans="1:15" ht="6" customHeight="1">
      <c r="A1" s="41"/>
      <c r="B1" s="42"/>
      <c r="C1" s="42"/>
      <c r="D1" s="43"/>
      <c r="E1" s="43"/>
      <c r="F1" s="43"/>
      <c r="G1" s="43"/>
      <c r="H1" s="43"/>
      <c r="I1" s="43"/>
      <c r="J1" s="43"/>
      <c r="K1" s="43"/>
      <c r="L1" s="43"/>
      <c r="M1" s="43"/>
      <c r="N1" s="42"/>
      <c r="O1" s="42"/>
    </row>
    <row r="2" spans="1:15" ht="15.75">
      <c r="A2" s="44">
        <f>Startlist!$F2</f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15">
      <c r="A3" s="45">
        <f>Startlist!$F3</f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45">
        <f>Startlist!$F4</f>
        <v>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15">
      <c r="A5" s="46" t="s">
        <v>1416</v>
      </c>
      <c r="B5" s="47"/>
      <c r="C5" s="47"/>
      <c r="D5" s="48"/>
      <c r="E5" s="48"/>
      <c r="F5" s="48"/>
      <c r="G5" s="48"/>
      <c r="H5" s="48"/>
      <c r="I5" s="48"/>
      <c r="J5" s="48"/>
      <c r="K5" s="48"/>
      <c r="L5" s="48"/>
      <c r="M5" s="48"/>
      <c r="N5" s="47"/>
      <c r="O5" s="47"/>
    </row>
    <row r="6" spans="1:15" ht="12.75">
      <c r="A6" s="49" t="s">
        <v>535</v>
      </c>
      <c r="B6" s="50" t="s">
        <v>536</v>
      </c>
      <c r="C6" s="51" t="s">
        <v>537</v>
      </c>
      <c r="D6" s="52" t="s">
        <v>1417</v>
      </c>
      <c r="E6" s="52"/>
      <c r="F6" s="52"/>
      <c r="G6" s="52"/>
      <c r="H6" s="52"/>
      <c r="I6" s="52"/>
      <c r="J6" s="52"/>
      <c r="K6" s="52"/>
      <c r="L6" s="52"/>
      <c r="M6" s="52"/>
      <c r="N6" s="53" t="s">
        <v>539</v>
      </c>
      <c r="O6" s="53" t="s">
        <v>540</v>
      </c>
    </row>
    <row r="7" spans="1:15" ht="12.75">
      <c r="A7" s="54" t="s">
        <v>541</v>
      </c>
      <c r="B7" s="55"/>
      <c r="C7" s="56" t="s">
        <v>19</v>
      </c>
      <c r="D7" s="87" t="s">
        <v>542</v>
      </c>
      <c r="E7" s="57" t="s">
        <v>543</v>
      </c>
      <c r="F7" s="57" t="s">
        <v>544</v>
      </c>
      <c r="G7" s="57" t="s">
        <v>545</v>
      </c>
      <c r="H7" s="57" t="s">
        <v>1418</v>
      </c>
      <c r="I7" s="57" t="s">
        <v>1419</v>
      </c>
      <c r="J7" s="57" t="s">
        <v>1420</v>
      </c>
      <c r="K7" s="57" t="s">
        <v>1421</v>
      </c>
      <c r="L7" s="57" t="s">
        <v>1422</v>
      </c>
      <c r="M7" s="88">
        <v>10</v>
      </c>
      <c r="N7" s="58"/>
      <c r="O7" s="54" t="s">
        <v>546</v>
      </c>
    </row>
    <row r="8" spans="1:17" ht="12.75">
      <c r="A8" s="89" t="s">
        <v>547</v>
      </c>
      <c r="B8" s="90">
        <v>100</v>
      </c>
      <c r="C8" s="91" t="s">
        <v>559</v>
      </c>
      <c r="D8" s="92" t="s">
        <v>560</v>
      </c>
      <c r="E8" s="85" t="s">
        <v>561</v>
      </c>
      <c r="F8" s="85" t="s">
        <v>562</v>
      </c>
      <c r="G8" s="85" t="s">
        <v>563</v>
      </c>
      <c r="H8" s="85" t="s">
        <v>1423</v>
      </c>
      <c r="I8" s="85" t="s">
        <v>1424</v>
      </c>
      <c r="J8" s="85" t="s">
        <v>1425</v>
      </c>
      <c r="K8" s="85" t="s">
        <v>1426</v>
      </c>
      <c r="L8" s="85" t="s">
        <v>1427</v>
      </c>
      <c r="M8" s="93" t="s">
        <v>1428</v>
      </c>
      <c r="N8" s="94"/>
      <c r="O8" s="95" t="s">
        <v>1429</v>
      </c>
      <c r="P8" s="96"/>
      <c r="Q8" s="97"/>
    </row>
    <row r="9" spans="1:17" ht="12.75">
      <c r="A9" s="98" t="s">
        <v>22</v>
      </c>
      <c r="B9" s="99"/>
      <c r="C9" s="100" t="s">
        <v>27</v>
      </c>
      <c r="D9" s="101" t="s">
        <v>565</v>
      </c>
      <c r="E9" s="86" t="s">
        <v>566</v>
      </c>
      <c r="F9" s="86" t="s">
        <v>565</v>
      </c>
      <c r="G9" s="86" t="s">
        <v>567</v>
      </c>
      <c r="H9" s="86" t="s">
        <v>554</v>
      </c>
      <c r="I9" s="86" t="s">
        <v>556</v>
      </c>
      <c r="J9" s="86" t="s">
        <v>554</v>
      </c>
      <c r="K9" s="86" t="s">
        <v>554</v>
      </c>
      <c r="L9" s="86" t="s">
        <v>554</v>
      </c>
      <c r="M9" s="102" t="s">
        <v>554</v>
      </c>
      <c r="N9" s="103"/>
      <c r="O9" s="104" t="s">
        <v>557</v>
      </c>
      <c r="P9" s="96"/>
      <c r="Q9" s="97"/>
    </row>
    <row r="10" spans="1:17" ht="12.75">
      <c r="A10" s="89" t="s">
        <v>558</v>
      </c>
      <c r="B10" s="90">
        <v>4</v>
      </c>
      <c r="C10" s="91" t="s">
        <v>580</v>
      </c>
      <c r="D10" s="92" t="s">
        <v>581</v>
      </c>
      <c r="E10" s="85" t="s">
        <v>582</v>
      </c>
      <c r="F10" s="85" t="s">
        <v>583</v>
      </c>
      <c r="G10" s="85" t="s">
        <v>584</v>
      </c>
      <c r="H10" s="85" t="s">
        <v>1430</v>
      </c>
      <c r="I10" s="85" t="s">
        <v>1431</v>
      </c>
      <c r="J10" s="85" t="s">
        <v>1432</v>
      </c>
      <c r="K10" s="85" t="s">
        <v>1433</v>
      </c>
      <c r="L10" s="85" t="s">
        <v>1434</v>
      </c>
      <c r="M10" s="93" t="s">
        <v>1435</v>
      </c>
      <c r="N10" s="94"/>
      <c r="O10" s="95" t="s">
        <v>1436</v>
      </c>
      <c r="P10" s="96"/>
      <c r="Q10" s="97"/>
    </row>
    <row r="11" spans="1:17" ht="12.75">
      <c r="A11" s="98" t="s">
        <v>22</v>
      </c>
      <c r="B11" s="99"/>
      <c r="C11" s="100" t="s">
        <v>27</v>
      </c>
      <c r="D11" s="101" t="s">
        <v>556</v>
      </c>
      <c r="E11" s="86" t="s">
        <v>586</v>
      </c>
      <c r="F11" s="86" t="s">
        <v>587</v>
      </c>
      <c r="G11" s="86" t="s">
        <v>588</v>
      </c>
      <c r="H11" s="86" t="s">
        <v>1437</v>
      </c>
      <c r="I11" s="86" t="s">
        <v>565</v>
      </c>
      <c r="J11" s="86" t="s">
        <v>565</v>
      </c>
      <c r="K11" s="86" t="s">
        <v>556</v>
      </c>
      <c r="L11" s="86" t="s">
        <v>556</v>
      </c>
      <c r="M11" s="102" t="s">
        <v>556</v>
      </c>
      <c r="N11" s="103"/>
      <c r="O11" s="104" t="s">
        <v>1438</v>
      </c>
      <c r="P11" s="96"/>
      <c r="Q11" s="97"/>
    </row>
    <row r="12" spans="1:17" ht="12.75">
      <c r="A12" s="89" t="s">
        <v>1439</v>
      </c>
      <c r="B12" s="90">
        <v>3</v>
      </c>
      <c r="C12" s="91" t="s">
        <v>591</v>
      </c>
      <c r="D12" s="92" t="s">
        <v>592</v>
      </c>
      <c r="E12" s="85" t="s">
        <v>593</v>
      </c>
      <c r="F12" s="85" t="s">
        <v>594</v>
      </c>
      <c r="G12" s="85" t="s">
        <v>595</v>
      </c>
      <c r="H12" s="85" t="s">
        <v>1440</v>
      </c>
      <c r="I12" s="85" t="s">
        <v>1441</v>
      </c>
      <c r="J12" s="85" t="s">
        <v>1442</v>
      </c>
      <c r="K12" s="85" t="s">
        <v>1443</v>
      </c>
      <c r="L12" s="85" t="s">
        <v>1444</v>
      </c>
      <c r="M12" s="93" t="s">
        <v>1445</v>
      </c>
      <c r="N12" s="94"/>
      <c r="O12" s="95" t="s">
        <v>1446</v>
      </c>
      <c r="P12" s="96"/>
      <c r="Q12" s="97"/>
    </row>
    <row r="13" spans="1:17" ht="12.75">
      <c r="A13" s="98" t="s">
        <v>22</v>
      </c>
      <c r="B13" s="99"/>
      <c r="C13" s="100" t="s">
        <v>27</v>
      </c>
      <c r="D13" s="101" t="s">
        <v>597</v>
      </c>
      <c r="E13" s="86" t="s">
        <v>598</v>
      </c>
      <c r="F13" s="86" t="s">
        <v>554</v>
      </c>
      <c r="G13" s="86" t="s">
        <v>554</v>
      </c>
      <c r="H13" s="86" t="s">
        <v>1447</v>
      </c>
      <c r="I13" s="86" t="s">
        <v>567</v>
      </c>
      <c r="J13" s="86" t="s">
        <v>566</v>
      </c>
      <c r="K13" s="86" t="s">
        <v>1448</v>
      </c>
      <c r="L13" s="86" t="s">
        <v>565</v>
      </c>
      <c r="M13" s="102" t="s">
        <v>565</v>
      </c>
      <c r="N13" s="103"/>
      <c r="O13" s="104" t="s">
        <v>1449</v>
      </c>
      <c r="P13" s="96"/>
      <c r="Q13" s="97"/>
    </row>
    <row r="14" spans="1:17" ht="12.75">
      <c r="A14" s="89" t="s">
        <v>1450</v>
      </c>
      <c r="B14" s="90">
        <v>9</v>
      </c>
      <c r="C14" s="91" t="s">
        <v>634</v>
      </c>
      <c r="D14" s="92" t="s">
        <v>635</v>
      </c>
      <c r="E14" s="85" t="s">
        <v>636</v>
      </c>
      <c r="F14" s="85" t="s">
        <v>637</v>
      </c>
      <c r="G14" s="85" t="s">
        <v>562</v>
      </c>
      <c r="H14" s="85" t="s">
        <v>1451</v>
      </c>
      <c r="I14" s="85" t="s">
        <v>1452</v>
      </c>
      <c r="J14" s="85" t="s">
        <v>1453</v>
      </c>
      <c r="K14" s="85" t="s">
        <v>1454</v>
      </c>
      <c r="L14" s="85" t="s">
        <v>1455</v>
      </c>
      <c r="M14" s="93" t="s">
        <v>1456</v>
      </c>
      <c r="N14" s="94"/>
      <c r="O14" s="95" t="s">
        <v>1457</v>
      </c>
      <c r="P14" s="96"/>
      <c r="Q14" s="97"/>
    </row>
    <row r="15" spans="1:17" ht="12.75">
      <c r="A15" s="98" t="s">
        <v>57</v>
      </c>
      <c r="B15" s="99"/>
      <c r="C15" s="100" t="s">
        <v>33</v>
      </c>
      <c r="D15" s="101" t="s">
        <v>625</v>
      </c>
      <c r="E15" s="86" t="s">
        <v>556</v>
      </c>
      <c r="F15" s="86" t="s">
        <v>639</v>
      </c>
      <c r="G15" s="86" t="s">
        <v>623</v>
      </c>
      <c r="H15" s="86" t="s">
        <v>660</v>
      </c>
      <c r="I15" s="86" t="s">
        <v>625</v>
      </c>
      <c r="J15" s="86" t="s">
        <v>625</v>
      </c>
      <c r="K15" s="86" t="s">
        <v>625</v>
      </c>
      <c r="L15" s="86" t="s">
        <v>577</v>
      </c>
      <c r="M15" s="102" t="s">
        <v>625</v>
      </c>
      <c r="N15" s="103"/>
      <c r="O15" s="104" t="s">
        <v>1458</v>
      </c>
      <c r="P15" s="96"/>
      <c r="Q15" s="97"/>
    </row>
    <row r="16" spans="1:17" ht="12.75">
      <c r="A16" s="89" t="s">
        <v>1459</v>
      </c>
      <c r="B16" s="90">
        <v>7</v>
      </c>
      <c r="C16" s="91" t="s">
        <v>617</v>
      </c>
      <c r="D16" s="92" t="s">
        <v>618</v>
      </c>
      <c r="E16" s="85" t="s">
        <v>619</v>
      </c>
      <c r="F16" s="85" t="s">
        <v>620</v>
      </c>
      <c r="G16" s="85" t="s">
        <v>621</v>
      </c>
      <c r="H16" s="85" t="s">
        <v>1460</v>
      </c>
      <c r="I16" s="85" t="s">
        <v>1461</v>
      </c>
      <c r="J16" s="85" t="s">
        <v>1453</v>
      </c>
      <c r="K16" s="85" t="s">
        <v>1462</v>
      </c>
      <c r="L16" s="85" t="s">
        <v>1463</v>
      </c>
      <c r="M16" s="93" t="s">
        <v>1464</v>
      </c>
      <c r="N16" s="94"/>
      <c r="O16" s="95" t="s">
        <v>1465</v>
      </c>
      <c r="P16" s="96"/>
      <c r="Q16" s="97"/>
    </row>
    <row r="17" spans="1:17" ht="12.75">
      <c r="A17" s="98" t="s">
        <v>57</v>
      </c>
      <c r="B17" s="99"/>
      <c r="C17" s="100" t="s">
        <v>33</v>
      </c>
      <c r="D17" s="101" t="s">
        <v>623</v>
      </c>
      <c r="E17" s="86" t="s">
        <v>624</v>
      </c>
      <c r="F17" s="86" t="s">
        <v>625</v>
      </c>
      <c r="G17" s="86" t="s">
        <v>625</v>
      </c>
      <c r="H17" s="86" t="s">
        <v>1466</v>
      </c>
      <c r="I17" s="86" t="s">
        <v>1467</v>
      </c>
      <c r="J17" s="86" t="s">
        <v>625</v>
      </c>
      <c r="K17" s="86" t="s">
        <v>577</v>
      </c>
      <c r="L17" s="86" t="s">
        <v>625</v>
      </c>
      <c r="M17" s="102" t="s">
        <v>1466</v>
      </c>
      <c r="N17" s="103"/>
      <c r="O17" s="104" t="s">
        <v>1468</v>
      </c>
      <c r="P17" s="96"/>
      <c r="Q17" s="97"/>
    </row>
    <row r="18" spans="1:17" ht="12.75">
      <c r="A18" s="89" t="s">
        <v>1469</v>
      </c>
      <c r="B18" s="90">
        <v>5</v>
      </c>
      <c r="C18" s="91" t="s">
        <v>628</v>
      </c>
      <c r="D18" s="92" t="s">
        <v>629</v>
      </c>
      <c r="E18" s="85" t="s">
        <v>550</v>
      </c>
      <c r="F18" s="85" t="s">
        <v>630</v>
      </c>
      <c r="G18" s="85" t="s">
        <v>620</v>
      </c>
      <c r="H18" s="85" t="s">
        <v>1470</v>
      </c>
      <c r="I18" s="85" t="s">
        <v>1471</v>
      </c>
      <c r="J18" s="85" t="s">
        <v>1472</v>
      </c>
      <c r="K18" s="85" t="s">
        <v>1473</v>
      </c>
      <c r="L18" s="85" t="s">
        <v>1474</v>
      </c>
      <c r="M18" s="93" t="s">
        <v>1475</v>
      </c>
      <c r="N18" s="94"/>
      <c r="O18" s="95" t="s">
        <v>1476</v>
      </c>
      <c r="P18" s="96"/>
      <c r="Q18" s="97"/>
    </row>
    <row r="19" spans="1:17" ht="12.75">
      <c r="A19" s="98" t="s">
        <v>22</v>
      </c>
      <c r="B19" s="99"/>
      <c r="C19" s="100" t="s">
        <v>27</v>
      </c>
      <c r="D19" s="101" t="s">
        <v>631</v>
      </c>
      <c r="E19" s="86" t="s">
        <v>555</v>
      </c>
      <c r="F19" s="86" t="s">
        <v>632</v>
      </c>
      <c r="G19" s="86" t="s">
        <v>631</v>
      </c>
      <c r="H19" s="86" t="s">
        <v>587</v>
      </c>
      <c r="I19" s="86" t="s">
        <v>1477</v>
      </c>
      <c r="J19" s="86" t="s">
        <v>1477</v>
      </c>
      <c r="K19" s="86" t="s">
        <v>1478</v>
      </c>
      <c r="L19" s="86" t="s">
        <v>1479</v>
      </c>
      <c r="M19" s="102" t="s">
        <v>567</v>
      </c>
      <c r="N19" s="103"/>
      <c r="O19" s="104" t="s">
        <v>1480</v>
      </c>
      <c r="P19" s="96"/>
      <c r="Q19" s="97"/>
    </row>
    <row r="20" spans="1:17" ht="12.75">
      <c r="A20" s="89" t="s">
        <v>608</v>
      </c>
      <c r="B20" s="90">
        <v>12</v>
      </c>
      <c r="C20" s="91" t="s">
        <v>642</v>
      </c>
      <c r="D20" s="92" t="s">
        <v>643</v>
      </c>
      <c r="E20" s="85" t="s">
        <v>644</v>
      </c>
      <c r="F20" s="85" t="s">
        <v>645</v>
      </c>
      <c r="G20" s="85" t="s">
        <v>646</v>
      </c>
      <c r="H20" s="85" t="s">
        <v>1481</v>
      </c>
      <c r="I20" s="85" t="s">
        <v>1482</v>
      </c>
      <c r="J20" s="85" t="s">
        <v>1483</v>
      </c>
      <c r="K20" s="85" t="s">
        <v>1484</v>
      </c>
      <c r="L20" s="85" t="s">
        <v>1485</v>
      </c>
      <c r="M20" s="93" t="s">
        <v>1486</v>
      </c>
      <c r="N20" s="94"/>
      <c r="O20" s="95" t="s">
        <v>1487</v>
      </c>
      <c r="P20" s="96"/>
      <c r="Q20" s="97"/>
    </row>
    <row r="21" spans="1:17" ht="12.75">
      <c r="A21" s="98" t="s">
        <v>79</v>
      </c>
      <c r="B21" s="99"/>
      <c r="C21" s="100" t="s">
        <v>91</v>
      </c>
      <c r="D21" s="101" t="s">
        <v>648</v>
      </c>
      <c r="E21" s="86" t="s">
        <v>649</v>
      </c>
      <c r="F21" s="86" t="s">
        <v>650</v>
      </c>
      <c r="G21" s="86" t="s">
        <v>651</v>
      </c>
      <c r="H21" s="86" t="s">
        <v>1488</v>
      </c>
      <c r="I21" s="86" t="s">
        <v>1489</v>
      </c>
      <c r="J21" s="86" t="s">
        <v>1490</v>
      </c>
      <c r="K21" s="86" t="s">
        <v>649</v>
      </c>
      <c r="L21" s="86" t="s">
        <v>1491</v>
      </c>
      <c r="M21" s="102" t="s">
        <v>650</v>
      </c>
      <c r="N21" s="103"/>
      <c r="O21" s="104" t="s">
        <v>1492</v>
      </c>
      <c r="P21" s="96"/>
      <c r="Q21" s="97"/>
    </row>
    <row r="22" spans="1:17" ht="12.75">
      <c r="A22" s="89" t="s">
        <v>1493</v>
      </c>
      <c r="B22" s="90">
        <v>8</v>
      </c>
      <c r="C22" s="91" t="s">
        <v>654</v>
      </c>
      <c r="D22" s="92" t="s">
        <v>655</v>
      </c>
      <c r="E22" s="85" t="s">
        <v>603</v>
      </c>
      <c r="F22" s="85" t="s">
        <v>656</v>
      </c>
      <c r="G22" s="85" t="s">
        <v>657</v>
      </c>
      <c r="H22" s="85" t="s">
        <v>1494</v>
      </c>
      <c r="I22" s="85" t="s">
        <v>1495</v>
      </c>
      <c r="J22" s="85" t="s">
        <v>1496</v>
      </c>
      <c r="K22" s="85" t="s">
        <v>1497</v>
      </c>
      <c r="L22" s="85" t="s">
        <v>1498</v>
      </c>
      <c r="M22" s="93" t="s">
        <v>1499</v>
      </c>
      <c r="N22" s="94"/>
      <c r="O22" s="95" t="s">
        <v>1500</v>
      </c>
      <c r="P22" s="96"/>
      <c r="Q22" s="97"/>
    </row>
    <row r="23" spans="1:17" ht="12.75">
      <c r="A23" s="98" t="s">
        <v>57</v>
      </c>
      <c r="B23" s="99"/>
      <c r="C23" s="100" t="s">
        <v>61</v>
      </c>
      <c r="D23" s="101" t="s">
        <v>659</v>
      </c>
      <c r="E23" s="86" t="s">
        <v>660</v>
      </c>
      <c r="F23" s="86" t="s">
        <v>661</v>
      </c>
      <c r="G23" s="86" t="s">
        <v>661</v>
      </c>
      <c r="H23" s="86" t="s">
        <v>1479</v>
      </c>
      <c r="I23" s="86" t="s">
        <v>1501</v>
      </c>
      <c r="J23" s="86" t="s">
        <v>1501</v>
      </c>
      <c r="K23" s="86" t="s">
        <v>1467</v>
      </c>
      <c r="L23" s="86" t="s">
        <v>1502</v>
      </c>
      <c r="M23" s="102" t="s">
        <v>1479</v>
      </c>
      <c r="N23" s="103"/>
      <c r="O23" s="104" t="s">
        <v>1503</v>
      </c>
      <c r="P23" s="96"/>
      <c r="Q23" s="97"/>
    </row>
    <row r="24" spans="1:17" ht="12.75">
      <c r="A24" s="89" t="s">
        <v>1504</v>
      </c>
      <c r="B24" s="90">
        <v>10</v>
      </c>
      <c r="C24" s="91" t="s">
        <v>609</v>
      </c>
      <c r="D24" s="92" t="s">
        <v>610</v>
      </c>
      <c r="E24" s="85" t="s">
        <v>611</v>
      </c>
      <c r="F24" s="85" t="s">
        <v>612</v>
      </c>
      <c r="G24" s="85" t="s">
        <v>584</v>
      </c>
      <c r="H24" s="85" t="s">
        <v>1505</v>
      </c>
      <c r="I24" s="85" t="s">
        <v>1506</v>
      </c>
      <c r="J24" s="85" t="s">
        <v>1507</v>
      </c>
      <c r="K24" s="85" t="s">
        <v>895</v>
      </c>
      <c r="L24" s="85" t="s">
        <v>1508</v>
      </c>
      <c r="M24" s="93" t="s">
        <v>1509</v>
      </c>
      <c r="N24" s="94"/>
      <c r="O24" s="95" t="s">
        <v>1510</v>
      </c>
      <c r="P24" s="96"/>
      <c r="Q24" s="97"/>
    </row>
    <row r="25" spans="1:17" ht="12.75">
      <c r="A25" s="98" t="s">
        <v>79</v>
      </c>
      <c r="B25" s="99"/>
      <c r="C25" s="100" t="s">
        <v>84</v>
      </c>
      <c r="D25" s="101" t="s">
        <v>614</v>
      </c>
      <c r="E25" s="86" t="s">
        <v>614</v>
      </c>
      <c r="F25" s="86" t="s">
        <v>614</v>
      </c>
      <c r="G25" s="86" t="s">
        <v>614</v>
      </c>
      <c r="H25" s="86" t="s">
        <v>747</v>
      </c>
      <c r="I25" s="86" t="s">
        <v>1511</v>
      </c>
      <c r="J25" s="86" t="s">
        <v>614</v>
      </c>
      <c r="K25" s="86" t="s">
        <v>555</v>
      </c>
      <c r="L25" s="86" t="s">
        <v>1512</v>
      </c>
      <c r="M25" s="102" t="s">
        <v>1512</v>
      </c>
      <c r="N25" s="103"/>
      <c r="O25" s="104" t="s">
        <v>1513</v>
      </c>
      <c r="P25" s="96"/>
      <c r="Q25" s="97"/>
    </row>
    <row r="26" spans="1:17" ht="12.75">
      <c r="A26" s="89" t="s">
        <v>1514</v>
      </c>
      <c r="B26" s="90">
        <v>6</v>
      </c>
      <c r="C26" s="91" t="s">
        <v>570</v>
      </c>
      <c r="D26" s="92" t="s">
        <v>571</v>
      </c>
      <c r="E26" s="85" t="s">
        <v>572</v>
      </c>
      <c r="F26" s="85" t="s">
        <v>573</v>
      </c>
      <c r="G26" s="85" t="s">
        <v>574</v>
      </c>
      <c r="H26" s="85" t="s">
        <v>1515</v>
      </c>
      <c r="I26" s="85" t="s">
        <v>1516</v>
      </c>
      <c r="J26" s="85" t="s">
        <v>1517</v>
      </c>
      <c r="K26" s="85" t="s">
        <v>1518</v>
      </c>
      <c r="L26" s="85" t="s">
        <v>1519</v>
      </c>
      <c r="M26" s="93" t="s">
        <v>1520</v>
      </c>
      <c r="N26" s="94"/>
      <c r="O26" s="95" t="s">
        <v>1521</v>
      </c>
      <c r="P26" s="96"/>
      <c r="Q26" s="97"/>
    </row>
    <row r="27" spans="1:17" ht="12.75">
      <c r="A27" s="98" t="s">
        <v>57</v>
      </c>
      <c r="B27" s="99"/>
      <c r="C27" s="100" t="s">
        <v>61</v>
      </c>
      <c r="D27" s="101" t="s">
        <v>576</v>
      </c>
      <c r="E27" s="86" t="s">
        <v>554</v>
      </c>
      <c r="F27" s="86" t="s">
        <v>577</v>
      </c>
      <c r="G27" s="86" t="s">
        <v>576</v>
      </c>
      <c r="H27" s="86" t="s">
        <v>1512</v>
      </c>
      <c r="I27" s="86" t="s">
        <v>576</v>
      </c>
      <c r="J27" s="86" t="s">
        <v>660</v>
      </c>
      <c r="K27" s="86" t="s">
        <v>1522</v>
      </c>
      <c r="L27" s="86" t="s">
        <v>1467</v>
      </c>
      <c r="M27" s="102" t="s">
        <v>623</v>
      </c>
      <c r="N27" s="103"/>
      <c r="O27" s="104" t="s">
        <v>1523</v>
      </c>
      <c r="P27" s="96"/>
      <c r="Q27" s="97"/>
    </row>
    <row r="28" spans="1:17" ht="12.75">
      <c r="A28" s="89" t="s">
        <v>1524</v>
      </c>
      <c r="B28" s="90">
        <v>17</v>
      </c>
      <c r="C28" s="91" t="s">
        <v>664</v>
      </c>
      <c r="D28" s="92" t="s">
        <v>665</v>
      </c>
      <c r="E28" s="85" t="s">
        <v>666</v>
      </c>
      <c r="F28" s="85" t="s">
        <v>667</v>
      </c>
      <c r="G28" s="85" t="s">
        <v>637</v>
      </c>
      <c r="H28" s="85" t="s">
        <v>1525</v>
      </c>
      <c r="I28" s="85" t="s">
        <v>1526</v>
      </c>
      <c r="J28" s="85" t="s">
        <v>1527</v>
      </c>
      <c r="K28" s="85" t="s">
        <v>1528</v>
      </c>
      <c r="L28" s="85" t="s">
        <v>1529</v>
      </c>
      <c r="M28" s="93" t="s">
        <v>1530</v>
      </c>
      <c r="N28" s="94"/>
      <c r="O28" s="95" t="s">
        <v>1531</v>
      </c>
      <c r="P28" s="96"/>
      <c r="Q28" s="97"/>
    </row>
    <row r="29" spans="1:17" ht="12.75">
      <c r="A29" s="98" t="s">
        <v>57</v>
      </c>
      <c r="B29" s="99"/>
      <c r="C29" s="100" t="s">
        <v>113</v>
      </c>
      <c r="D29" s="101" t="s">
        <v>661</v>
      </c>
      <c r="E29" s="86" t="s">
        <v>669</v>
      </c>
      <c r="F29" s="86" t="s">
        <v>659</v>
      </c>
      <c r="G29" s="86" t="s">
        <v>670</v>
      </c>
      <c r="H29" s="86" t="s">
        <v>762</v>
      </c>
      <c r="I29" s="86" t="s">
        <v>702</v>
      </c>
      <c r="J29" s="86" t="s">
        <v>762</v>
      </c>
      <c r="K29" s="86" t="s">
        <v>762</v>
      </c>
      <c r="L29" s="86" t="s">
        <v>1532</v>
      </c>
      <c r="M29" s="102" t="s">
        <v>762</v>
      </c>
      <c r="N29" s="103"/>
      <c r="O29" s="104" t="s">
        <v>1533</v>
      </c>
      <c r="P29" s="96"/>
      <c r="Q29" s="97"/>
    </row>
    <row r="30" spans="1:17" ht="12.75">
      <c r="A30" s="89" t="s">
        <v>1534</v>
      </c>
      <c r="B30" s="90">
        <v>35</v>
      </c>
      <c r="C30" s="91" t="s">
        <v>695</v>
      </c>
      <c r="D30" s="92" t="s">
        <v>696</v>
      </c>
      <c r="E30" s="85" t="s">
        <v>697</v>
      </c>
      <c r="F30" s="85" t="s">
        <v>698</v>
      </c>
      <c r="G30" s="85" t="s">
        <v>699</v>
      </c>
      <c r="H30" s="85" t="s">
        <v>1535</v>
      </c>
      <c r="I30" s="85" t="s">
        <v>1536</v>
      </c>
      <c r="J30" s="85" t="s">
        <v>1537</v>
      </c>
      <c r="K30" s="85" t="s">
        <v>1538</v>
      </c>
      <c r="L30" s="85" t="s">
        <v>1539</v>
      </c>
      <c r="M30" s="93" t="s">
        <v>1540</v>
      </c>
      <c r="N30" s="94"/>
      <c r="O30" s="95" t="s">
        <v>1541</v>
      </c>
      <c r="P30" s="96"/>
      <c r="Q30" s="97"/>
    </row>
    <row r="31" spans="1:17" ht="12.75">
      <c r="A31" s="98" t="s">
        <v>22</v>
      </c>
      <c r="B31" s="99"/>
      <c r="C31" s="100" t="s">
        <v>27</v>
      </c>
      <c r="D31" s="101" t="s">
        <v>701</v>
      </c>
      <c r="E31" s="86" t="s">
        <v>702</v>
      </c>
      <c r="F31" s="86" t="s">
        <v>703</v>
      </c>
      <c r="G31" s="86" t="s">
        <v>704</v>
      </c>
      <c r="H31" s="86" t="s">
        <v>1542</v>
      </c>
      <c r="I31" s="86" t="s">
        <v>1543</v>
      </c>
      <c r="J31" s="86" t="s">
        <v>1544</v>
      </c>
      <c r="K31" s="86" t="s">
        <v>1545</v>
      </c>
      <c r="L31" s="86" t="s">
        <v>639</v>
      </c>
      <c r="M31" s="102" t="s">
        <v>1544</v>
      </c>
      <c r="N31" s="103"/>
      <c r="O31" s="104" t="s">
        <v>1546</v>
      </c>
      <c r="P31" s="96"/>
      <c r="Q31" s="97"/>
    </row>
    <row r="32" spans="1:17" ht="12.75">
      <c r="A32" s="89" t="s">
        <v>1547</v>
      </c>
      <c r="B32" s="90">
        <v>22</v>
      </c>
      <c r="C32" s="91" t="s">
        <v>707</v>
      </c>
      <c r="D32" s="92" t="s">
        <v>708</v>
      </c>
      <c r="E32" s="85" t="s">
        <v>709</v>
      </c>
      <c r="F32" s="85" t="s">
        <v>710</v>
      </c>
      <c r="G32" s="85" t="s">
        <v>710</v>
      </c>
      <c r="H32" s="85" t="s">
        <v>1548</v>
      </c>
      <c r="I32" s="85" t="s">
        <v>1549</v>
      </c>
      <c r="J32" s="85" t="s">
        <v>1550</v>
      </c>
      <c r="K32" s="85" t="s">
        <v>1551</v>
      </c>
      <c r="L32" s="85" t="s">
        <v>1552</v>
      </c>
      <c r="M32" s="93" t="s">
        <v>1553</v>
      </c>
      <c r="N32" s="94"/>
      <c r="O32" s="95" t="s">
        <v>1554</v>
      </c>
      <c r="P32" s="96"/>
      <c r="Q32" s="97"/>
    </row>
    <row r="33" spans="1:17" ht="12.75">
      <c r="A33" s="98" t="s">
        <v>167</v>
      </c>
      <c r="B33" s="99"/>
      <c r="C33" s="100" t="s">
        <v>171</v>
      </c>
      <c r="D33" s="101" t="s">
        <v>680</v>
      </c>
      <c r="E33" s="86" t="s">
        <v>712</v>
      </c>
      <c r="F33" s="86" t="s">
        <v>713</v>
      </c>
      <c r="G33" s="86" t="s">
        <v>714</v>
      </c>
      <c r="H33" s="86" t="s">
        <v>648</v>
      </c>
      <c r="I33" s="86" t="s">
        <v>680</v>
      </c>
      <c r="J33" s="86" t="s">
        <v>692</v>
      </c>
      <c r="K33" s="86" t="s">
        <v>712</v>
      </c>
      <c r="L33" s="86" t="s">
        <v>712</v>
      </c>
      <c r="M33" s="102" t="s">
        <v>724</v>
      </c>
      <c r="N33" s="103"/>
      <c r="O33" s="104" t="s">
        <v>1555</v>
      </c>
      <c r="P33" s="96"/>
      <c r="Q33" s="97"/>
    </row>
    <row r="34" spans="1:17" ht="12.75">
      <c r="A34" s="89" t="s">
        <v>1556</v>
      </c>
      <c r="B34" s="90">
        <v>41</v>
      </c>
      <c r="C34" s="91" t="s">
        <v>838</v>
      </c>
      <c r="D34" s="92" t="s">
        <v>820</v>
      </c>
      <c r="E34" s="85" t="s">
        <v>839</v>
      </c>
      <c r="F34" s="85" t="s">
        <v>840</v>
      </c>
      <c r="G34" s="85" t="s">
        <v>841</v>
      </c>
      <c r="H34" s="85" t="s">
        <v>1535</v>
      </c>
      <c r="I34" s="85" t="s">
        <v>1557</v>
      </c>
      <c r="J34" s="85" t="s">
        <v>1558</v>
      </c>
      <c r="K34" s="85" t="s">
        <v>1559</v>
      </c>
      <c r="L34" s="85" t="s">
        <v>1560</v>
      </c>
      <c r="M34" s="93" t="s">
        <v>1561</v>
      </c>
      <c r="N34" s="94"/>
      <c r="O34" s="95" t="s">
        <v>1562</v>
      </c>
      <c r="P34" s="96"/>
      <c r="Q34" s="97"/>
    </row>
    <row r="35" spans="1:17" ht="12.75">
      <c r="A35" s="98" t="s">
        <v>22</v>
      </c>
      <c r="B35" s="99"/>
      <c r="C35" s="100" t="s">
        <v>27</v>
      </c>
      <c r="D35" s="101" t="s">
        <v>842</v>
      </c>
      <c r="E35" s="86" t="s">
        <v>843</v>
      </c>
      <c r="F35" s="86" t="s">
        <v>844</v>
      </c>
      <c r="G35" s="86" t="s">
        <v>845</v>
      </c>
      <c r="H35" s="86" t="s">
        <v>1542</v>
      </c>
      <c r="I35" s="86" t="s">
        <v>1563</v>
      </c>
      <c r="J35" s="86" t="s">
        <v>1564</v>
      </c>
      <c r="K35" s="86" t="s">
        <v>1565</v>
      </c>
      <c r="L35" s="86" t="s">
        <v>670</v>
      </c>
      <c r="M35" s="102" t="s">
        <v>1501</v>
      </c>
      <c r="N35" s="103"/>
      <c r="O35" s="104" t="s">
        <v>1566</v>
      </c>
      <c r="P35" s="96"/>
      <c r="Q35" s="97"/>
    </row>
    <row r="36" spans="1:17" ht="12.75">
      <c r="A36" s="89" t="s">
        <v>1567</v>
      </c>
      <c r="B36" s="90">
        <v>23</v>
      </c>
      <c r="C36" s="91" t="s">
        <v>750</v>
      </c>
      <c r="D36" s="92" t="s">
        <v>718</v>
      </c>
      <c r="E36" s="85" t="s">
        <v>751</v>
      </c>
      <c r="F36" s="85" t="s">
        <v>698</v>
      </c>
      <c r="G36" s="85" t="s">
        <v>743</v>
      </c>
      <c r="H36" s="85" t="s">
        <v>1568</v>
      </c>
      <c r="I36" s="85" t="s">
        <v>1569</v>
      </c>
      <c r="J36" s="85" t="s">
        <v>1570</v>
      </c>
      <c r="K36" s="85" t="s">
        <v>1571</v>
      </c>
      <c r="L36" s="85" t="s">
        <v>1572</v>
      </c>
      <c r="M36" s="93" t="s">
        <v>1573</v>
      </c>
      <c r="N36" s="94"/>
      <c r="O36" s="95" t="s">
        <v>1574</v>
      </c>
      <c r="P36" s="96"/>
      <c r="Q36" s="97"/>
    </row>
    <row r="37" spans="1:17" ht="12.75">
      <c r="A37" s="98" t="s">
        <v>167</v>
      </c>
      <c r="B37" s="99"/>
      <c r="C37" s="100" t="s">
        <v>171</v>
      </c>
      <c r="D37" s="101" t="s">
        <v>723</v>
      </c>
      <c r="E37" s="86" t="s">
        <v>753</v>
      </c>
      <c r="F37" s="86" t="s">
        <v>745</v>
      </c>
      <c r="G37" s="86" t="s">
        <v>747</v>
      </c>
      <c r="H37" s="86" t="s">
        <v>680</v>
      </c>
      <c r="I37" s="86" t="s">
        <v>648</v>
      </c>
      <c r="J37" s="86" t="s">
        <v>713</v>
      </c>
      <c r="K37" s="86" t="s">
        <v>681</v>
      </c>
      <c r="L37" s="86" t="s">
        <v>735</v>
      </c>
      <c r="M37" s="102" t="s">
        <v>753</v>
      </c>
      <c r="N37" s="103"/>
      <c r="O37" s="104" t="s">
        <v>1328</v>
      </c>
      <c r="P37" s="96"/>
      <c r="Q37" s="97"/>
    </row>
    <row r="38" spans="1:17" ht="12.75">
      <c r="A38" s="89" t="s">
        <v>1575</v>
      </c>
      <c r="B38" s="90">
        <v>24</v>
      </c>
      <c r="C38" s="91" t="s">
        <v>717</v>
      </c>
      <c r="D38" s="92" t="s">
        <v>718</v>
      </c>
      <c r="E38" s="85" t="s">
        <v>719</v>
      </c>
      <c r="F38" s="85" t="s">
        <v>720</v>
      </c>
      <c r="G38" s="85" t="s">
        <v>721</v>
      </c>
      <c r="H38" s="85" t="s">
        <v>1576</v>
      </c>
      <c r="I38" s="85" t="s">
        <v>1577</v>
      </c>
      <c r="J38" s="85" t="s">
        <v>1578</v>
      </c>
      <c r="K38" s="85" t="s">
        <v>1579</v>
      </c>
      <c r="L38" s="85" t="s">
        <v>1580</v>
      </c>
      <c r="M38" s="93" t="s">
        <v>1552</v>
      </c>
      <c r="N38" s="94"/>
      <c r="O38" s="95" t="s">
        <v>1581</v>
      </c>
      <c r="P38" s="96"/>
      <c r="Q38" s="97"/>
    </row>
    <row r="39" spans="1:17" ht="12.75">
      <c r="A39" s="98" t="s">
        <v>167</v>
      </c>
      <c r="B39" s="99"/>
      <c r="C39" s="100" t="s">
        <v>171</v>
      </c>
      <c r="D39" s="101" t="s">
        <v>723</v>
      </c>
      <c r="E39" s="86" t="s">
        <v>724</v>
      </c>
      <c r="F39" s="86" t="s">
        <v>725</v>
      </c>
      <c r="G39" s="86" t="s">
        <v>725</v>
      </c>
      <c r="H39" s="86" t="s">
        <v>746</v>
      </c>
      <c r="I39" s="86" t="s">
        <v>1582</v>
      </c>
      <c r="J39" s="86" t="s">
        <v>1583</v>
      </c>
      <c r="K39" s="86" t="s">
        <v>735</v>
      </c>
      <c r="L39" s="86" t="s">
        <v>1584</v>
      </c>
      <c r="M39" s="102" t="s">
        <v>692</v>
      </c>
      <c r="N39" s="103"/>
      <c r="O39" s="104" t="s">
        <v>1585</v>
      </c>
      <c r="P39" s="96"/>
      <c r="Q39" s="97"/>
    </row>
    <row r="40" spans="1:17" ht="12.75">
      <c r="A40" s="89" t="s">
        <v>706</v>
      </c>
      <c r="B40" s="90">
        <v>20</v>
      </c>
      <c r="C40" s="91" t="s">
        <v>880</v>
      </c>
      <c r="D40" s="92" t="s">
        <v>881</v>
      </c>
      <c r="E40" s="85" t="s">
        <v>859</v>
      </c>
      <c r="F40" s="85" t="s">
        <v>882</v>
      </c>
      <c r="G40" s="85" t="s">
        <v>883</v>
      </c>
      <c r="H40" s="85" t="s">
        <v>1586</v>
      </c>
      <c r="I40" s="85" t="s">
        <v>1587</v>
      </c>
      <c r="J40" s="85" t="s">
        <v>1588</v>
      </c>
      <c r="K40" s="85" t="s">
        <v>1589</v>
      </c>
      <c r="L40" s="85" t="s">
        <v>1590</v>
      </c>
      <c r="M40" s="93" t="s">
        <v>1591</v>
      </c>
      <c r="N40" s="94"/>
      <c r="O40" s="95" t="s">
        <v>1592</v>
      </c>
      <c r="P40" s="96"/>
      <c r="Q40" s="97"/>
    </row>
    <row r="41" spans="1:17" ht="12.75">
      <c r="A41" s="98" t="s">
        <v>150</v>
      </c>
      <c r="B41" s="99"/>
      <c r="C41" s="100" t="s">
        <v>154</v>
      </c>
      <c r="D41" s="101" t="s">
        <v>885</v>
      </c>
      <c r="E41" s="86" t="s">
        <v>886</v>
      </c>
      <c r="F41" s="86" t="s">
        <v>887</v>
      </c>
      <c r="G41" s="86" t="s">
        <v>888</v>
      </c>
      <c r="H41" s="86" t="s">
        <v>1593</v>
      </c>
      <c r="I41" s="86" t="s">
        <v>724</v>
      </c>
      <c r="J41" s="86" t="s">
        <v>826</v>
      </c>
      <c r="K41" s="86" t="s">
        <v>1594</v>
      </c>
      <c r="L41" s="86" t="s">
        <v>648</v>
      </c>
      <c r="M41" s="102" t="s">
        <v>679</v>
      </c>
      <c r="N41" s="103"/>
      <c r="O41" s="104" t="s">
        <v>1595</v>
      </c>
      <c r="P41" s="96"/>
      <c r="Q41" s="97"/>
    </row>
    <row r="42" spans="1:17" ht="12.75">
      <c r="A42" s="89" t="s">
        <v>716</v>
      </c>
      <c r="B42" s="90">
        <v>31</v>
      </c>
      <c r="C42" s="91" t="s">
        <v>819</v>
      </c>
      <c r="D42" s="92" t="s">
        <v>820</v>
      </c>
      <c r="E42" s="85" t="s">
        <v>821</v>
      </c>
      <c r="F42" s="85" t="s">
        <v>822</v>
      </c>
      <c r="G42" s="85" t="s">
        <v>823</v>
      </c>
      <c r="H42" s="85" t="s">
        <v>1596</v>
      </c>
      <c r="I42" s="85" t="s">
        <v>1597</v>
      </c>
      <c r="J42" s="85" t="s">
        <v>1598</v>
      </c>
      <c r="K42" s="85" t="s">
        <v>1599</v>
      </c>
      <c r="L42" s="85" t="s">
        <v>1600</v>
      </c>
      <c r="M42" s="93" t="s">
        <v>1601</v>
      </c>
      <c r="N42" s="94"/>
      <c r="O42" s="95" t="s">
        <v>1602</v>
      </c>
      <c r="P42" s="96"/>
      <c r="Q42" s="97"/>
    </row>
    <row r="43" spans="1:17" ht="12.75">
      <c r="A43" s="98" t="s">
        <v>150</v>
      </c>
      <c r="B43" s="99"/>
      <c r="C43" s="100" t="s">
        <v>154</v>
      </c>
      <c r="D43" s="101" t="s">
        <v>825</v>
      </c>
      <c r="E43" s="86" t="s">
        <v>826</v>
      </c>
      <c r="F43" s="86" t="s">
        <v>827</v>
      </c>
      <c r="G43" s="86" t="s">
        <v>815</v>
      </c>
      <c r="H43" s="86" t="s">
        <v>1603</v>
      </c>
      <c r="I43" s="86" t="s">
        <v>746</v>
      </c>
      <c r="J43" s="86" t="s">
        <v>1604</v>
      </c>
      <c r="K43" s="86" t="s">
        <v>753</v>
      </c>
      <c r="L43" s="86" t="s">
        <v>1582</v>
      </c>
      <c r="M43" s="102" t="s">
        <v>1594</v>
      </c>
      <c r="N43" s="103"/>
      <c r="O43" s="104" t="s">
        <v>1605</v>
      </c>
      <c r="P43" s="96"/>
      <c r="Q43" s="97"/>
    </row>
    <row r="44" spans="1:17" ht="12.75">
      <c r="A44" s="89" t="s">
        <v>1606</v>
      </c>
      <c r="B44" s="90">
        <v>15</v>
      </c>
      <c r="C44" s="91" t="s">
        <v>798</v>
      </c>
      <c r="D44" s="92" t="s">
        <v>799</v>
      </c>
      <c r="E44" s="85" t="s">
        <v>800</v>
      </c>
      <c r="F44" s="85" t="s">
        <v>801</v>
      </c>
      <c r="G44" s="85" t="s">
        <v>687</v>
      </c>
      <c r="H44" s="85" t="s">
        <v>1607</v>
      </c>
      <c r="I44" s="85" t="s">
        <v>1608</v>
      </c>
      <c r="J44" s="85" t="s">
        <v>1609</v>
      </c>
      <c r="K44" s="85" t="s">
        <v>1610</v>
      </c>
      <c r="L44" s="85" t="s">
        <v>1611</v>
      </c>
      <c r="M44" s="93" t="s">
        <v>1612</v>
      </c>
      <c r="N44" s="94"/>
      <c r="O44" s="95" t="s">
        <v>1613</v>
      </c>
      <c r="P44" s="96"/>
      <c r="Q44" s="97"/>
    </row>
    <row r="45" spans="1:17" ht="12.75">
      <c r="A45" s="98" t="s">
        <v>22</v>
      </c>
      <c r="B45" s="99"/>
      <c r="C45" s="100" t="s">
        <v>33</v>
      </c>
      <c r="D45" s="101" t="s">
        <v>803</v>
      </c>
      <c r="E45" s="86" t="s">
        <v>804</v>
      </c>
      <c r="F45" s="86" t="s">
        <v>805</v>
      </c>
      <c r="G45" s="86" t="s">
        <v>669</v>
      </c>
      <c r="H45" s="86" t="s">
        <v>1614</v>
      </c>
      <c r="I45" s="86" t="s">
        <v>845</v>
      </c>
      <c r="J45" s="86" t="s">
        <v>947</v>
      </c>
      <c r="K45" s="86" t="s">
        <v>947</v>
      </c>
      <c r="L45" s="86" t="s">
        <v>1615</v>
      </c>
      <c r="M45" s="102" t="s">
        <v>1563</v>
      </c>
      <c r="N45" s="103"/>
      <c r="O45" s="104" t="s">
        <v>1616</v>
      </c>
      <c r="P45" s="96"/>
      <c r="Q45" s="97"/>
    </row>
    <row r="46" spans="1:17" ht="12.75">
      <c r="A46" s="89" t="s">
        <v>1617</v>
      </c>
      <c r="B46" s="90">
        <v>28</v>
      </c>
      <c r="C46" s="91" t="s">
        <v>847</v>
      </c>
      <c r="D46" s="92" t="s">
        <v>848</v>
      </c>
      <c r="E46" s="85" t="s">
        <v>849</v>
      </c>
      <c r="F46" s="85" t="s">
        <v>850</v>
      </c>
      <c r="G46" s="85" t="s">
        <v>851</v>
      </c>
      <c r="H46" s="85" t="s">
        <v>1618</v>
      </c>
      <c r="I46" s="85" t="s">
        <v>1619</v>
      </c>
      <c r="J46" s="85" t="s">
        <v>1620</v>
      </c>
      <c r="K46" s="85" t="s">
        <v>1621</v>
      </c>
      <c r="L46" s="85" t="s">
        <v>1622</v>
      </c>
      <c r="M46" s="93" t="s">
        <v>1623</v>
      </c>
      <c r="N46" s="94"/>
      <c r="O46" s="95" t="s">
        <v>1624</v>
      </c>
      <c r="P46" s="96"/>
      <c r="Q46" s="97"/>
    </row>
    <row r="47" spans="1:17" ht="12.75">
      <c r="A47" s="98" t="s">
        <v>161</v>
      </c>
      <c r="B47" s="99"/>
      <c r="C47" s="100" t="s">
        <v>164</v>
      </c>
      <c r="D47" s="101" t="s">
        <v>816</v>
      </c>
      <c r="E47" s="86" t="s">
        <v>853</v>
      </c>
      <c r="F47" s="86" t="s">
        <v>784</v>
      </c>
      <c r="G47" s="86" t="s">
        <v>854</v>
      </c>
      <c r="H47" s="86" t="s">
        <v>1625</v>
      </c>
      <c r="I47" s="86" t="s">
        <v>827</v>
      </c>
      <c r="J47" s="86" t="s">
        <v>827</v>
      </c>
      <c r="K47" s="86" t="s">
        <v>781</v>
      </c>
      <c r="L47" s="86" t="s">
        <v>1626</v>
      </c>
      <c r="M47" s="102" t="s">
        <v>1627</v>
      </c>
      <c r="N47" s="103"/>
      <c r="O47" s="104" t="s">
        <v>1628</v>
      </c>
      <c r="P47" s="96"/>
      <c r="Q47" s="97"/>
    </row>
    <row r="48" spans="1:17" ht="12.75">
      <c r="A48" s="89" t="s">
        <v>1629</v>
      </c>
      <c r="B48" s="90">
        <v>201</v>
      </c>
      <c r="C48" s="91" t="s">
        <v>765</v>
      </c>
      <c r="D48" s="92" t="s">
        <v>766</v>
      </c>
      <c r="E48" s="85" t="s">
        <v>741</v>
      </c>
      <c r="F48" s="85" t="s">
        <v>767</v>
      </c>
      <c r="G48" s="85" t="s">
        <v>768</v>
      </c>
      <c r="H48" s="85" t="s">
        <v>1630</v>
      </c>
      <c r="I48" s="85" t="s">
        <v>1631</v>
      </c>
      <c r="J48" s="85" t="s">
        <v>1630</v>
      </c>
      <c r="K48" s="85" t="s">
        <v>1632</v>
      </c>
      <c r="L48" s="85" t="s">
        <v>1633</v>
      </c>
      <c r="M48" s="93" t="s">
        <v>1634</v>
      </c>
      <c r="N48" s="94"/>
      <c r="O48" s="95" t="s">
        <v>1635</v>
      </c>
      <c r="P48" s="96"/>
      <c r="Q48" s="97"/>
    </row>
    <row r="49" spans="1:17" ht="12.75">
      <c r="A49" s="98" t="s">
        <v>120</v>
      </c>
      <c r="B49" s="99"/>
      <c r="C49" s="100" t="s">
        <v>129</v>
      </c>
      <c r="D49" s="101" t="s">
        <v>770</v>
      </c>
      <c r="E49" s="86" t="s">
        <v>681</v>
      </c>
      <c r="F49" s="86" t="s">
        <v>771</v>
      </c>
      <c r="G49" s="86" t="s">
        <v>772</v>
      </c>
      <c r="H49" s="86" t="s">
        <v>1636</v>
      </c>
      <c r="I49" s="86" t="s">
        <v>782</v>
      </c>
      <c r="J49" s="86" t="s">
        <v>691</v>
      </c>
      <c r="K49" s="86" t="s">
        <v>1637</v>
      </c>
      <c r="L49" s="86" t="s">
        <v>1638</v>
      </c>
      <c r="M49" s="102" t="s">
        <v>770</v>
      </c>
      <c r="N49" s="103"/>
      <c r="O49" s="104" t="s">
        <v>1639</v>
      </c>
      <c r="P49" s="96"/>
      <c r="Q49" s="97"/>
    </row>
    <row r="50" spans="1:17" ht="12.75">
      <c r="A50" s="89" t="s">
        <v>1640</v>
      </c>
      <c r="B50" s="90">
        <v>27</v>
      </c>
      <c r="C50" s="91" t="s">
        <v>739</v>
      </c>
      <c r="D50" s="92" t="s">
        <v>740</v>
      </c>
      <c r="E50" s="85" t="s">
        <v>741</v>
      </c>
      <c r="F50" s="85" t="s">
        <v>742</v>
      </c>
      <c r="G50" s="85" t="s">
        <v>743</v>
      </c>
      <c r="H50" s="85" t="s">
        <v>1641</v>
      </c>
      <c r="I50" s="85" t="s">
        <v>1642</v>
      </c>
      <c r="J50" s="85" t="s">
        <v>1643</v>
      </c>
      <c r="K50" s="85" t="s">
        <v>1644</v>
      </c>
      <c r="L50" s="85" t="s">
        <v>1645</v>
      </c>
      <c r="M50" s="93" t="s">
        <v>1646</v>
      </c>
      <c r="N50" s="94"/>
      <c r="O50" s="95" t="s">
        <v>1647</v>
      </c>
      <c r="P50" s="96"/>
      <c r="Q50" s="97"/>
    </row>
    <row r="51" spans="1:17" ht="12.75">
      <c r="A51" s="98" t="s">
        <v>167</v>
      </c>
      <c r="B51" s="99"/>
      <c r="C51" s="100" t="s">
        <v>129</v>
      </c>
      <c r="D51" s="101" t="s">
        <v>724</v>
      </c>
      <c r="E51" s="86" t="s">
        <v>745</v>
      </c>
      <c r="F51" s="86" t="s">
        <v>746</v>
      </c>
      <c r="G51" s="86" t="s">
        <v>747</v>
      </c>
      <c r="H51" s="86" t="s">
        <v>1584</v>
      </c>
      <c r="I51" s="86" t="s">
        <v>1002</v>
      </c>
      <c r="J51" s="86" t="s">
        <v>1648</v>
      </c>
      <c r="K51" s="86" t="s">
        <v>1649</v>
      </c>
      <c r="L51" s="86" t="s">
        <v>1650</v>
      </c>
      <c r="M51" s="102" t="s">
        <v>877</v>
      </c>
      <c r="N51" s="103"/>
      <c r="O51" s="104" t="s">
        <v>1651</v>
      </c>
      <c r="P51" s="96"/>
      <c r="Q51" s="97"/>
    </row>
    <row r="52" spans="1:17" ht="12.75">
      <c r="A52" s="89" t="s">
        <v>1652</v>
      </c>
      <c r="B52" s="90">
        <v>25</v>
      </c>
      <c r="C52" s="91" t="s">
        <v>913</v>
      </c>
      <c r="D52" s="92" t="s">
        <v>892</v>
      </c>
      <c r="E52" s="85" t="s">
        <v>914</v>
      </c>
      <c r="F52" s="85" t="s">
        <v>915</v>
      </c>
      <c r="G52" s="85" t="s">
        <v>791</v>
      </c>
      <c r="H52" s="85" t="s">
        <v>1653</v>
      </c>
      <c r="I52" s="85" t="s">
        <v>1654</v>
      </c>
      <c r="J52" s="85" t="s">
        <v>1655</v>
      </c>
      <c r="K52" s="85" t="s">
        <v>1656</v>
      </c>
      <c r="L52" s="85" t="s">
        <v>1657</v>
      </c>
      <c r="M52" s="93" t="s">
        <v>1658</v>
      </c>
      <c r="N52" s="94"/>
      <c r="O52" s="95" t="s">
        <v>1659</v>
      </c>
      <c r="P52" s="96"/>
      <c r="Q52" s="97"/>
    </row>
    <row r="53" spans="1:17" ht="12.75">
      <c r="A53" s="98" t="s">
        <v>167</v>
      </c>
      <c r="B53" s="99"/>
      <c r="C53" s="100" t="s">
        <v>185</v>
      </c>
      <c r="D53" s="101" t="s">
        <v>917</v>
      </c>
      <c r="E53" s="86" t="s">
        <v>918</v>
      </c>
      <c r="F53" s="86" t="s">
        <v>919</v>
      </c>
      <c r="G53" s="86" t="s">
        <v>920</v>
      </c>
      <c r="H53" s="86" t="s">
        <v>1660</v>
      </c>
      <c r="I53" s="86" t="s">
        <v>1661</v>
      </c>
      <c r="J53" s="86" t="s">
        <v>1650</v>
      </c>
      <c r="K53" s="86" t="s">
        <v>1662</v>
      </c>
      <c r="L53" s="86" t="s">
        <v>681</v>
      </c>
      <c r="M53" s="102" t="s">
        <v>1663</v>
      </c>
      <c r="N53" s="103"/>
      <c r="O53" s="104" t="s">
        <v>1664</v>
      </c>
      <c r="P53" s="96"/>
      <c r="Q53" s="97"/>
    </row>
    <row r="54" spans="1:17" ht="12.75">
      <c r="A54" s="89" t="s">
        <v>1665</v>
      </c>
      <c r="B54" s="90">
        <v>205</v>
      </c>
      <c r="C54" s="91" t="s">
        <v>728</v>
      </c>
      <c r="D54" s="92" t="s">
        <v>729</v>
      </c>
      <c r="E54" s="85" t="s">
        <v>730</v>
      </c>
      <c r="F54" s="85" t="s">
        <v>731</v>
      </c>
      <c r="G54" s="85" t="s">
        <v>732</v>
      </c>
      <c r="H54" s="85" t="s">
        <v>1666</v>
      </c>
      <c r="I54" s="85" t="s">
        <v>1667</v>
      </c>
      <c r="J54" s="85" t="s">
        <v>1668</v>
      </c>
      <c r="K54" s="85" t="s">
        <v>1669</v>
      </c>
      <c r="L54" s="85" t="s">
        <v>1670</v>
      </c>
      <c r="M54" s="93" t="s">
        <v>1671</v>
      </c>
      <c r="N54" s="94"/>
      <c r="O54" s="95" t="s">
        <v>1672</v>
      </c>
      <c r="P54" s="96"/>
      <c r="Q54" s="97"/>
    </row>
    <row r="55" spans="1:17" ht="12.75">
      <c r="A55" s="98" t="s">
        <v>120</v>
      </c>
      <c r="B55" s="99"/>
      <c r="C55" s="100" t="s">
        <v>129</v>
      </c>
      <c r="D55" s="101" t="s">
        <v>734</v>
      </c>
      <c r="E55" s="86" t="s">
        <v>735</v>
      </c>
      <c r="F55" s="86" t="s">
        <v>736</v>
      </c>
      <c r="G55" s="86" t="s">
        <v>735</v>
      </c>
      <c r="H55" s="86" t="s">
        <v>827</v>
      </c>
      <c r="I55" s="86" t="s">
        <v>1673</v>
      </c>
      <c r="J55" s="86" t="s">
        <v>815</v>
      </c>
      <c r="K55" s="86" t="s">
        <v>795</v>
      </c>
      <c r="L55" s="86" t="s">
        <v>1674</v>
      </c>
      <c r="M55" s="102" t="s">
        <v>783</v>
      </c>
      <c r="N55" s="103"/>
      <c r="O55" s="104" t="s">
        <v>1675</v>
      </c>
      <c r="P55" s="96"/>
      <c r="Q55" s="97"/>
    </row>
    <row r="56" spans="1:17" ht="12.75">
      <c r="A56" s="89" t="s">
        <v>1676</v>
      </c>
      <c r="B56" s="90">
        <v>30</v>
      </c>
      <c r="C56" s="91" t="s">
        <v>869</v>
      </c>
      <c r="D56" s="92" t="s">
        <v>870</v>
      </c>
      <c r="E56" s="85" t="s">
        <v>871</v>
      </c>
      <c r="F56" s="85" t="s">
        <v>872</v>
      </c>
      <c r="G56" s="85" t="s">
        <v>778</v>
      </c>
      <c r="H56" s="85" t="s">
        <v>1655</v>
      </c>
      <c r="I56" s="85" t="s">
        <v>1677</v>
      </c>
      <c r="J56" s="85" t="s">
        <v>1678</v>
      </c>
      <c r="K56" s="85" t="s">
        <v>1679</v>
      </c>
      <c r="L56" s="85" t="s">
        <v>1680</v>
      </c>
      <c r="M56" s="93" t="s">
        <v>1681</v>
      </c>
      <c r="N56" s="94"/>
      <c r="O56" s="95" t="s">
        <v>1682</v>
      </c>
      <c r="P56" s="96"/>
      <c r="Q56" s="97"/>
    </row>
    <row r="57" spans="1:17" ht="12.75">
      <c r="A57" s="98" t="s">
        <v>167</v>
      </c>
      <c r="B57" s="99"/>
      <c r="C57" s="100" t="s">
        <v>129</v>
      </c>
      <c r="D57" s="101" t="s">
        <v>874</v>
      </c>
      <c r="E57" s="86" t="s">
        <v>875</v>
      </c>
      <c r="F57" s="86" t="s">
        <v>876</v>
      </c>
      <c r="G57" s="86" t="s">
        <v>877</v>
      </c>
      <c r="H57" s="86" t="s">
        <v>958</v>
      </c>
      <c r="I57" s="86" t="s">
        <v>1649</v>
      </c>
      <c r="J57" s="86" t="s">
        <v>1683</v>
      </c>
      <c r="K57" s="86" t="s">
        <v>1584</v>
      </c>
      <c r="L57" s="86" t="s">
        <v>1660</v>
      </c>
      <c r="M57" s="102" t="s">
        <v>1684</v>
      </c>
      <c r="N57" s="103"/>
      <c r="O57" s="104" t="s">
        <v>1685</v>
      </c>
      <c r="P57" s="96"/>
      <c r="Q57" s="97"/>
    </row>
    <row r="58" spans="1:17" ht="12.75">
      <c r="A58" s="89" t="s">
        <v>797</v>
      </c>
      <c r="B58" s="90">
        <v>36</v>
      </c>
      <c r="C58" s="91" t="s">
        <v>942</v>
      </c>
      <c r="D58" s="92" t="s">
        <v>914</v>
      </c>
      <c r="E58" s="85" t="s">
        <v>943</v>
      </c>
      <c r="F58" s="85" t="s">
        <v>944</v>
      </c>
      <c r="G58" s="85" t="s">
        <v>945</v>
      </c>
      <c r="H58" s="85" t="s">
        <v>1686</v>
      </c>
      <c r="I58" s="85" t="s">
        <v>1687</v>
      </c>
      <c r="J58" s="85" t="s">
        <v>1688</v>
      </c>
      <c r="K58" s="85" t="s">
        <v>1689</v>
      </c>
      <c r="L58" s="85" t="s">
        <v>1690</v>
      </c>
      <c r="M58" s="93" t="s">
        <v>1691</v>
      </c>
      <c r="N58" s="94"/>
      <c r="O58" s="95" t="s">
        <v>1692</v>
      </c>
      <c r="P58" s="96"/>
      <c r="Q58" s="97"/>
    </row>
    <row r="59" spans="1:17" ht="12.75">
      <c r="A59" s="98" t="s">
        <v>22</v>
      </c>
      <c r="B59" s="99"/>
      <c r="C59" s="100" t="s">
        <v>27</v>
      </c>
      <c r="D59" s="101" t="s">
        <v>947</v>
      </c>
      <c r="E59" s="86" t="s">
        <v>948</v>
      </c>
      <c r="F59" s="86" t="s">
        <v>949</v>
      </c>
      <c r="G59" s="86" t="s">
        <v>950</v>
      </c>
      <c r="H59" s="86" t="s">
        <v>1693</v>
      </c>
      <c r="I59" s="86" t="s">
        <v>1694</v>
      </c>
      <c r="J59" s="86" t="s">
        <v>843</v>
      </c>
      <c r="K59" s="86" t="s">
        <v>1542</v>
      </c>
      <c r="L59" s="86" t="s">
        <v>844</v>
      </c>
      <c r="M59" s="102" t="s">
        <v>1695</v>
      </c>
      <c r="N59" s="103"/>
      <c r="O59" s="104" t="s">
        <v>1696</v>
      </c>
      <c r="P59" s="96"/>
      <c r="Q59" s="97"/>
    </row>
    <row r="60" spans="1:17" ht="12.75">
      <c r="A60" s="89" t="s">
        <v>1697</v>
      </c>
      <c r="B60" s="90">
        <v>33</v>
      </c>
      <c r="C60" s="91" t="s">
        <v>830</v>
      </c>
      <c r="D60" s="92" t="s">
        <v>821</v>
      </c>
      <c r="E60" s="85" t="s">
        <v>831</v>
      </c>
      <c r="F60" s="85" t="s">
        <v>832</v>
      </c>
      <c r="G60" s="85" t="s">
        <v>833</v>
      </c>
      <c r="H60" s="85" t="s">
        <v>1698</v>
      </c>
      <c r="I60" s="85" t="s">
        <v>1699</v>
      </c>
      <c r="J60" s="85" t="s">
        <v>1700</v>
      </c>
      <c r="K60" s="85" t="s">
        <v>1701</v>
      </c>
      <c r="L60" s="85" t="s">
        <v>1680</v>
      </c>
      <c r="M60" s="93" t="s">
        <v>1702</v>
      </c>
      <c r="N60" s="94"/>
      <c r="O60" s="95" t="s">
        <v>1703</v>
      </c>
      <c r="P60" s="96"/>
      <c r="Q60" s="97"/>
    </row>
    <row r="61" spans="1:17" ht="12.75">
      <c r="A61" s="98" t="s">
        <v>150</v>
      </c>
      <c r="B61" s="99"/>
      <c r="C61" s="100" t="s">
        <v>154</v>
      </c>
      <c r="D61" s="101" t="s">
        <v>712</v>
      </c>
      <c r="E61" s="86" t="s">
        <v>770</v>
      </c>
      <c r="F61" s="86" t="s">
        <v>814</v>
      </c>
      <c r="G61" s="86" t="s">
        <v>835</v>
      </c>
      <c r="H61" s="86" t="s">
        <v>1704</v>
      </c>
      <c r="I61" s="86" t="s">
        <v>1705</v>
      </c>
      <c r="J61" s="86" t="s">
        <v>681</v>
      </c>
      <c r="K61" s="86" t="s">
        <v>1706</v>
      </c>
      <c r="L61" s="86" t="s">
        <v>1707</v>
      </c>
      <c r="M61" s="102" t="s">
        <v>813</v>
      </c>
      <c r="N61" s="103"/>
      <c r="O61" s="104" t="s">
        <v>1708</v>
      </c>
      <c r="P61" s="96"/>
      <c r="Q61" s="97"/>
    </row>
    <row r="62" spans="1:17" ht="12.75">
      <c r="A62" s="89" t="s">
        <v>1709</v>
      </c>
      <c r="B62" s="90">
        <v>39</v>
      </c>
      <c r="C62" s="91" t="s">
        <v>923</v>
      </c>
      <c r="D62" s="92" t="s">
        <v>924</v>
      </c>
      <c r="E62" s="85" t="s">
        <v>925</v>
      </c>
      <c r="F62" s="85" t="s">
        <v>882</v>
      </c>
      <c r="G62" s="85" t="s">
        <v>926</v>
      </c>
      <c r="H62" s="85" t="s">
        <v>1710</v>
      </c>
      <c r="I62" s="85" t="s">
        <v>1711</v>
      </c>
      <c r="J62" s="85" t="s">
        <v>1712</v>
      </c>
      <c r="K62" s="85" t="s">
        <v>1713</v>
      </c>
      <c r="L62" s="85" t="s">
        <v>1714</v>
      </c>
      <c r="M62" s="93" t="s">
        <v>1715</v>
      </c>
      <c r="N62" s="94"/>
      <c r="O62" s="95" t="s">
        <v>1716</v>
      </c>
      <c r="P62" s="96"/>
      <c r="Q62" s="97"/>
    </row>
    <row r="63" spans="1:17" ht="12.75">
      <c r="A63" s="98" t="s">
        <v>22</v>
      </c>
      <c r="B63" s="99"/>
      <c r="C63" s="100" t="s">
        <v>33</v>
      </c>
      <c r="D63" s="101" t="s">
        <v>927</v>
      </c>
      <c r="E63" s="86" t="s">
        <v>910</v>
      </c>
      <c r="F63" s="86" t="s">
        <v>928</v>
      </c>
      <c r="G63" s="86" t="s">
        <v>929</v>
      </c>
      <c r="H63" s="86" t="s">
        <v>1694</v>
      </c>
      <c r="I63" s="86" t="s">
        <v>1717</v>
      </c>
      <c r="J63" s="86" t="s">
        <v>969</v>
      </c>
      <c r="K63" s="86" t="s">
        <v>842</v>
      </c>
      <c r="L63" s="86" t="s">
        <v>1718</v>
      </c>
      <c r="M63" s="102" t="s">
        <v>843</v>
      </c>
      <c r="N63" s="103"/>
      <c r="O63" s="104" t="s">
        <v>1719</v>
      </c>
      <c r="P63" s="96"/>
      <c r="Q63" s="97"/>
    </row>
    <row r="64" spans="1:17" ht="12.75">
      <c r="A64" s="89" t="s">
        <v>829</v>
      </c>
      <c r="B64" s="90">
        <v>202</v>
      </c>
      <c r="C64" s="91" t="s">
        <v>787</v>
      </c>
      <c r="D64" s="92" t="s">
        <v>788</v>
      </c>
      <c r="E64" s="85" t="s">
        <v>789</v>
      </c>
      <c r="F64" s="85" t="s">
        <v>790</v>
      </c>
      <c r="G64" s="85" t="s">
        <v>791</v>
      </c>
      <c r="H64" s="85" t="s">
        <v>1720</v>
      </c>
      <c r="I64" s="85" t="s">
        <v>1721</v>
      </c>
      <c r="J64" s="85" t="s">
        <v>1655</v>
      </c>
      <c r="K64" s="85" t="s">
        <v>1722</v>
      </c>
      <c r="L64" s="85" t="s">
        <v>1723</v>
      </c>
      <c r="M64" s="93" t="s">
        <v>1724</v>
      </c>
      <c r="N64" s="94"/>
      <c r="O64" s="95" t="s">
        <v>1725</v>
      </c>
      <c r="P64" s="96"/>
      <c r="Q64" s="97"/>
    </row>
    <row r="65" spans="1:17" ht="12.75">
      <c r="A65" s="98" t="s">
        <v>120</v>
      </c>
      <c r="B65" s="99"/>
      <c r="C65" s="100" t="s">
        <v>129</v>
      </c>
      <c r="D65" s="101" t="s">
        <v>793</v>
      </c>
      <c r="E65" s="86" t="s">
        <v>794</v>
      </c>
      <c r="F65" s="86" t="s">
        <v>714</v>
      </c>
      <c r="G65" s="86" t="s">
        <v>795</v>
      </c>
      <c r="H65" s="86" t="s">
        <v>1726</v>
      </c>
      <c r="I65" s="86" t="s">
        <v>1362</v>
      </c>
      <c r="J65" s="86" t="s">
        <v>1727</v>
      </c>
      <c r="K65" s="86" t="s">
        <v>1728</v>
      </c>
      <c r="L65" s="86" t="s">
        <v>1729</v>
      </c>
      <c r="M65" s="102" t="s">
        <v>1704</v>
      </c>
      <c r="N65" s="103"/>
      <c r="O65" s="104" t="s">
        <v>1730</v>
      </c>
      <c r="P65" s="96"/>
      <c r="Q65" s="97"/>
    </row>
    <row r="66" spans="1:17" ht="12.75">
      <c r="A66" s="89" t="s">
        <v>1731</v>
      </c>
      <c r="B66" s="90">
        <v>46</v>
      </c>
      <c r="C66" s="91" t="s">
        <v>857</v>
      </c>
      <c r="D66" s="92" t="s">
        <v>858</v>
      </c>
      <c r="E66" s="85" t="s">
        <v>859</v>
      </c>
      <c r="F66" s="85" t="s">
        <v>860</v>
      </c>
      <c r="G66" s="85" t="s">
        <v>861</v>
      </c>
      <c r="H66" s="85" t="s">
        <v>1732</v>
      </c>
      <c r="I66" s="85" t="s">
        <v>1733</v>
      </c>
      <c r="J66" s="85" t="s">
        <v>1630</v>
      </c>
      <c r="K66" s="85" t="s">
        <v>1679</v>
      </c>
      <c r="L66" s="85" t="s">
        <v>1734</v>
      </c>
      <c r="M66" s="93" t="s">
        <v>1735</v>
      </c>
      <c r="N66" s="94"/>
      <c r="O66" s="95" t="s">
        <v>1736</v>
      </c>
      <c r="P66" s="96"/>
      <c r="Q66" s="97"/>
    </row>
    <row r="67" spans="1:17" ht="12.75">
      <c r="A67" s="98" t="s">
        <v>57</v>
      </c>
      <c r="B67" s="99"/>
      <c r="C67" s="100" t="s">
        <v>61</v>
      </c>
      <c r="D67" s="101" t="s">
        <v>863</v>
      </c>
      <c r="E67" s="86" t="s">
        <v>864</v>
      </c>
      <c r="F67" s="86" t="s">
        <v>865</v>
      </c>
      <c r="G67" s="86" t="s">
        <v>866</v>
      </c>
      <c r="H67" s="86" t="s">
        <v>968</v>
      </c>
      <c r="I67" s="86" t="s">
        <v>1737</v>
      </c>
      <c r="J67" s="86" t="s">
        <v>804</v>
      </c>
      <c r="K67" s="86" t="s">
        <v>804</v>
      </c>
      <c r="L67" s="86" t="s">
        <v>1738</v>
      </c>
      <c r="M67" s="102" t="s">
        <v>1739</v>
      </c>
      <c r="N67" s="103"/>
      <c r="O67" s="104" t="s">
        <v>1740</v>
      </c>
      <c r="P67" s="96"/>
      <c r="Q67" s="97"/>
    </row>
    <row r="68" spans="1:17" ht="12.75">
      <c r="A68" s="89" t="s">
        <v>1741</v>
      </c>
      <c r="B68" s="90">
        <v>203</v>
      </c>
      <c r="C68" s="91" t="s">
        <v>931</v>
      </c>
      <c r="D68" s="92" t="s">
        <v>932</v>
      </c>
      <c r="E68" s="85" t="s">
        <v>902</v>
      </c>
      <c r="F68" s="85" t="s">
        <v>933</v>
      </c>
      <c r="G68" s="85" t="s">
        <v>934</v>
      </c>
      <c r="H68" s="85" t="s">
        <v>1742</v>
      </c>
      <c r="I68" s="85" t="s">
        <v>1699</v>
      </c>
      <c r="J68" s="85" t="s">
        <v>1743</v>
      </c>
      <c r="K68" s="85" t="s">
        <v>1744</v>
      </c>
      <c r="L68" s="85" t="s">
        <v>1745</v>
      </c>
      <c r="M68" s="93" t="s">
        <v>1746</v>
      </c>
      <c r="N68" s="94"/>
      <c r="O68" s="95" t="s">
        <v>1747</v>
      </c>
      <c r="P68" s="96"/>
      <c r="Q68" s="97"/>
    </row>
    <row r="69" spans="1:17" ht="12.75">
      <c r="A69" s="98" t="s">
        <v>120</v>
      </c>
      <c r="B69" s="99"/>
      <c r="C69" s="100" t="s">
        <v>129</v>
      </c>
      <c r="D69" s="101" t="s">
        <v>936</v>
      </c>
      <c r="E69" s="86" t="s">
        <v>937</v>
      </c>
      <c r="F69" s="86" t="s">
        <v>938</v>
      </c>
      <c r="G69" s="86" t="s">
        <v>939</v>
      </c>
      <c r="H69" s="86" t="s">
        <v>1748</v>
      </c>
      <c r="I69" s="86" t="s">
        <v>1749</v>
      </c>
      <c r="J69" s="86" t="s">
        <v>1728</v>
      </c>
      <c r="K69" s="86" t="s">
        <v>1750</v>
      </c>
      <c r="L69" s="86" t="s">
        <v>1751</v>
      </c>
      <c r="M69" s="102" t="s">
        <v>827</v>
      </c>
      <c r="N69" s="103"/>
      <c r="O69" s="104" t="s">
        <v>1752</v>
      </c>
      <c r="P69" s="96"/>
      <c r="Q69" s="97"/>
    </row>
    <row r="70" spans="1:17" ht="12.75">
      <c r="A70" s="89" t="s">
        <v>1753</v>
      </c>
      <c r="B70" s="90">
        <v>40</v>
      </c>
      <c r="C70" s="91" t="s">
        <v>901</v>
      </c>
      <c r="D70" s="92" t="s">
        <v>902</v>
      </c>
      <c r="E70" s="85" t="s">
        <v>903</v>
      </c>
      <c r="F70" s="85" t="s">
        <v>904</v>
      </c>
      <c r="G70" s="85" t="s">
        <v>905</v>
      </c>
      <c r="H70" s="85" t="s">
        <v>1754</v>
      </c>
      <c r="I70" s="85" t="s">
        <v>1755</v>
      </c>
      <c r="J70" s="85" t="s">
        <v>1756</v>
      </c>
      <c r="K70" s="85" t="s">
        <v>1757</v>
      </c>
      <c r="L70" s="85" t="s">
        <v>1758</v>
      </c>
      <c r="M70" s="93" t="s">
        <v>1759</v>
      </c>
      <c r="N70" s="94"/>
      <c r="O70" s="95" t="s">
        <v>1760</v>
      </c>
      <c r="P70" s="96"/>
      <c r="Q70" s="97"/>
    </row>
    <row r="71" spans="1:17" ht="12.75">
      <c r="A71" s="98" t="s">
        <v>22</v>
      </c>
      <c r="B71" s="99"/>
      <c r="C71" s="100" t="s">
        <v>27</v>
      </c>
      <c r="D71" s="101" t="s">
        <v>907</v>
      </c>
      <c r="E71" s="86" t="s">
        <v>908</v>
      </c>
      <c r="F71" s="86" t="s">
        <v>909</v>
      </c>
      <c r="G71" s="86" t="s">
        <v>910</v>
      </c>
      <c r="H71" s="86" t="s">
        <v>1761</v>
      </c>
      <c r="I71" s="86" t="s">
        <v>907</v>
      </c>
      <c r="J71" s="86" t="s">
        <v>1762</v>
      </c>
      <c r="K71" s="86" t="s">
        <v>1762</v>
      </c>
      <c r="L71" s="86" t="s">
        <v>1763</v>
      </c>
      <c r="M71" s="102" t="s">
        <v>803</v>
      </c>
      <c r="N71" s="103"/>
      <c r="O71" s="104" t="s">
        <v>1764</v>
      </c>
      <c r="P71" s="96"/>
      <c r="Q71" s="97"/>
    </row>
    <row r="72" spans="1:17" ht="12.75">
      <c r="A72" s="89" t="s">
        <v>868</v>
      </c>
      <c r="B72" s="90">
        <v>200</v>
      </c>
      <c r="C72" s="91" t="s">
        <v>953</v>
      </c>
      <c r="D72" s="92" t="s">
        <v>902</v>
      </c>
      <c r="E72" s="85" t="s">
        <v>954</v>
      </c>
      <c r="F72" s="85" t="s">
        <v>904</v>
      </c>
      <c r="G72" s="85" t="s">
        <v>955</v>
      </c>
      <c r="H72" s="85" t="s">
        <v>1765</v>
      </c>
      <c r="I72" s="85" t="s">
        <v>1766</v>
      </c>
      <c r="J72" s="85" t="s">
        <v>1767</v>
      </c>
      <c r="K72" s="85" t="s">
        <v>1768</v>
      </c>
      <c r="L72" s="85" t="s">
        <v>1769</v>
      </c>
      <c r="M72" s="93" t="s">
        <v>1770</v>
      </c>
      <c r="N72" s="94"/>
      <c r="O72" s="95" t="s">
        <v>1771</v>
      </c>
      <c r="P72" s="96"/>
      <c r="Q72" s="97"/>
    </row>
    <row r="73" spans="1:17" ht="12.75">
      <c r="A73" s="98" t="s">
        <v>120</v>
      </c>
      <c r="B73" s="99"/>
      <c r="C73" s="100" t="s">
        <v>123</v>
      </c>
      <c r="D73" s="101" t="s">
        <v>835</v>
      </c>
      <c r="E73" s="86" t="s">
        <v>957</v>
      </c>
      <c r="F73" s="86" t="s">
        <v>958</v>
      </c>
      <c r="G73" s="86" t="s">
        <v>959</v>
      </c>
      <c r="H73" s="86" t="s">
        <v>835</v>
      </c>
      <c r="I73" s="86" t="s">
        <v>1772</v>
      </c>
      <c r="J73" s="86" t="s">
        <v>1772</v>
      </c>
      <c r="K73" s="86" t="s">
        <v>854</v>
      </c>
      <c r="L73" s="86" t="s">
        <v>1773</v>
      </c>
      <c r="M73" s="102" t="s">
        <v>918</v>
      </c>
      <c r="N73" s="103"/>
      <c r="O73" s="104" t="s">
        <v>1774</v>
      </c>
      <c r="P73" s="96"/>
      <c r="Q73" s="97"/>
    </row>
    <row r="74" spans="1:17" ht="12.75">
      <c r="A74" s="89" t="s">
        <v>1775</v>
      </c>
      <c r="B74" s="90">
        <v>48</v>
      </c>
      <c r="C74" s="91" t="s">
        <v>1018</v>
      </c>
      <c r="D74" s="92" t="s">
        <v>1019</v>
      </c>
      <c r="E74" s="85" t="s">
        <v>987</v>
      </c>
      <c r="F74" s="85" t="s">
        <v>1020</v>
      </c>
      <c r="G74" s="85" t="s">
        <v>1021</v>
      </c>
      <c r="H74" s="85" t="s">
        <v>1655</v>
      </c>
      <c r="I74" s="85" t="s">
        <v>1776</v>
      </c>
      <c r="J74" s="85" t="s">
        <v>1777</v>
      </c>
      <c r="K74" s="85" t="s">
        <v>1778</v>
      </c>
      <c r="L74" s="85" t="s">
        <v>1779</v>
      </c>
      <c r="M74" s="93" t="s">
        <v>1724</v>
      </c>
      <c r="N74" s="94"/>
      <c r="O74" s="95" t="s">
        <v>1780</v>
      </c>
      <c r="P74" s="96"/>
      <c r="Q74" s="97"/>
    </row>
    <row r="75" spans="1:17" ht="12.75">
      <c r="A75" s="98" t="s">
        <v>167</v>
      </c>
      <c r="B75" s="99"/>
      <c r="C75" s="100" t="s">
        <v>290</v>
      </c>
      <c r="D75" s="101" t="s">
        <v>919</v>
      </c>
      <c r="E75" s="86" t="s">
        <v>992</v>
      </c>
      <c r="F75" s="86" t="s">
        <v>1023</v>
      </c>
      <c r="G75" s="86" t="s">
        <v>938</v>
      </c>
      <c r="H75" s="86" t="s">
        <v>958</v>
      </c>
      <c r="I75" s="86" t="s">
        <v>874</v>
      </c>
      <c r="J75" s="86" t="s">
        <v>1781</v>
      </c>
      <c r="K75" s="86" t="s">
        <v>1781</v>
      </c>
      <c r="L75" s="86" t="s">
        <v>1782</v>
      </c>
      <c r="M75" s="102" t="s">
        <v>1783</v>
      </c>
      <c r="N75" s="103" t="s">
        <v>1784</v>
      </c>
      <c r="O75" s="104" t="s">
        <v>1785</v>
      </c>
      <c r="P75" s="96"/>
      <c r="Q75" s="97"/>
    </row>
    <row r="76" spans="1:17" ht="12.75">
      <c r="A76" s="89" t="s">
        <v>1786</v>
      </c>
      <c r="B76" s="90">
        <v>14</v>
      </c>
      <c r="C76" s="91" t="s">
        <v>1273</v>
      </c>
      <c r="D76" s="92" t="s">
        <v>674</v>
      </c>
      <c r="E76" s="85" t="s">
        <v>1274</v>
      </c>
      <c r="F76" s="85" t="s">
        <v>1275</v>
      </c>
      <c r="G76" s="85" t="s">
        <v>1276</v>
      </c>
      <c r="H76" s="85" t="s">
        <v>1787</v>
      </c>
      <c r="I76" s="85" t="s">
        <v>1012</v>
      </c>
      <c r="J76" s="85" t="s">
        <v>1788</v>
      </c>
      <c r="K76" s="85" t="s">
        <v>1789</v>
      </c>
      <c r="L76" s="85" t="s">
        <v>1790</v>
      </c>
      <c r="M76" s="93" t="s">
        <v>1791</v>
      </c>
      <c r="N76" s="94"/>
      <c r="O76" s="95" t="s">
        <v>1792</v>
      </c>
      <c r="P76" s="96"/>
      <c r="Q76" s="97"/>
    </row>
    <row r="77" spans="1:17" ht="12.75">
      <c r="A77" s="98" t="s">
        <v>57</v>
      </c>
      <c r="B77" s="99"/>
      <c r="C77" s="100" t="s">
        <v>61</v>
      </c>
      <c r="D77" s="101" t="s">
        <v>598</v>
      </c>
      <c r="E77" s="86" t="s">
        <v>1278</v>
      </c>
      <c r="F77" s="86" t="s">
        <v>623</v>
      </c>
      <c r="G77" s="86" t="s">
        <v>1279</v>
      </c>
      <c r="H77" s="86" t="s">
        <v>1793</v>
      </c>
      <c r="I77" s="86" t="s">
        <v>762</v>
      </c>
      <c r="J77" s="86" t="s">
        <v>702</v>
      </c>
      <c r="K77" s="86" t="s">
        <v>702</v>
      </c>
      <c r="L77" s="86" t="s">
        <v>762</v>
      </c>
      <c r="M77" s="102" t="s">
        <v>1278</v>
      </c>
      <c r="N77" s="103" t="s">
        <v>1280</v>
      </c>
      <c r="O77" s="104" t="s">
        <v>1794</v>
      </c>
      <c r="P77" s="96"/>
      <c r="Q77" s="97"/>
    </row>
    <row r="78" spans="1:17" ht="12.75">
      <c r="A78" s="89" t="s">
        <v>1795</v>
      </c>
      <c r="B78" s="90">
        <v>38</v>
      </c>
      <c r="C78" s="91" t="s">
        <v>962</v>
      </c>
      <c r="D78" s="92" t="s">
        <v>963</v>
      </c>
      <c r="E78" s="85" t="s">
        <v>964</v>
      </c>
      <c r="F78" s="85" t="s">
        <v>965</v>
      </c>
      <c r="G78" s="85" t="s">
        <v>966</v>
      </c>
      <c r="H78" s="85" t="s">
        <v>1796</v>
      </c>
      <c r="I78" s="85" t="s">
        <v>1797</v>
      </c>
      <c r="J78" s="85" t="s">
        <v>1798</v>
      </c>
      <c r="K78" s="85" t="s">
        <v>1799</v>
      </c>
      <c r="L78" s="85" t="s">
        <v>1800</v>
      </c>
      <c r="M78" s="93" t="s">
        <v>1801</v>
      </c>
      <c r="N78" s="94"/>
      <c r="O78" s="95" t="s">
        <v>1802</v>
      </c>
      <c r="P78" s="96"/>
      <c r="Q78" s="97"/>
    </row>
    <row r="79" spans="1:17" ht="12.75">
      <c r="A79" s="98" t="s">
        <v>57</v>
      </c>
      <c r="B79" s="99"/>
      <c r="C79" s="100" t="s">
        <v>239</v>
      </c>
      <c r="D79" s="101" t="s">
        <v>968</v>
      </c>
      <c r="E79" s="86" t="s">
        <v>969</v>
      </c>
      <c r="F79" s="86" t="s">
        <v>970</v>
      </c>
      <c r="G79" s="86" t="s">
        <v>971</v>
      </c>
      <c r="H79" s="86" t="s">
        <v>864</v>
      </c>
      <c r="I79" s="86" t="s">
        <v>1803</v>
      </c>
      <c r="J79" s="86" t="s">
        <v>1804</v>
      </c>
      <c r="K79" s="86" t="s">
        <v>1805</v>
      </c>
      <c r="L79" s="86" t="s">
        <v>1762</v>
      </c>
      <c r="M79" s="102" t="s">
        <v>920</v>
      </c>
      <c r="N79" s="103"/>
      <c r="O79" s="104" t="s">
        <v>1806</v>
      </c>
      <c r="P79" s="96"/>
      <c r="Q79" s="97"/>
    </row>
    <row r="80" spans="1:17" ht="12.75">
      <c r="A80" s="89" t="s">
        <v>1807</v>
      </c>
      <c r="B80" s="90">
        <v>26</v>
      </c>
      <c r="C80" s="91" t="s">
        <v>808</v>
      </c>
      <c r="D80" s="92" t="s">
        <v>809</v>
      </c>
      <c r="E80" s="85" t="s">
        <v>810</v>
      </c>
      <c r="F80" s="85" t="s">
        <v>811</v>
      </c>
      <c r="G80" s="85" t="s">
        <v>732</v>
      </c>
      <c r="H80" s="85" t="s">
        <v>1767</v>
      </c>
      <c r="I80" s="85" t="s">
        <v>1808</v>
      </c>
      <c r="J80" s="85" t="s">
        <v>1809</v>
      </c>
      <c r="K80" s="85" t="s">
        <v>1810</v>
      </c>
      <c r="L80" s="85" t="s">
        <v>1811</v>
      </c>
      <c r="M80" s="93" t="s">
        <v>1812</v>
      </c>
      <c r="N80" s="94"/>
      <c r="O80" s="95" t="s">
        <v>1813</v>
      </c>
      <c r="P80" s="96"/>
      <c r="Q80" s="97"/>
    </row>
    <row r="81" spans="1:17" ht="12.75">
      <c r="A81" s="98" t="s">
        <v>161</v>
      </c>
      <c r="B81" s="99"/>
      <c r="C81" s="100" t="s">
        <v>164</v>
      </c>
      <c r="D81" s="101" t="s">
        <v>813</v>
      </c>
      <c r="E81" s="86" t="s">
        <v>814</v>
      </c>
      <c r="F81" s="86" t="s">
        <v>815</v>
      </c>
      <c r="G81" s="86" t="s">
        <v>816</v>
      </c>
      <c r="H81" s="86" t="s">
        <v>1814</v>
      </c>
      <c r="I81" s="86" t="s">
        <v>1815</v>
      </c>
      <c r="J81" s="86" t="s">
        <v>1816</v>
      </c>
      <c r="K81" s="86" t="s">
        <v>1817</v>
      </c>
      <c r="L81" s="86" t="s">
        <v>814</v>
      </c>
      <c r="M81" s="102" t="s">
        <v>1818</v>
      </c>
      <c r="N81" s="103"/>
      <c r="O81" s="104" t="s">
        <v>1819</v>
      </c>
      <c r="P81" s="96"/>
      <c r="Q81" s="97"/>
    </row>
    <row r="82" spans="1:17" ht="12.75">
      <c r="A82" s="89" t="s">
        <v>1820</v>
      </c>
      <c r="B82" s="90">
        <v>60</v>
      </c>
      <c r="C82" s="91" t="s">
        <v>1007</v>
      </c>
      <c r="D82" s="92" t="s">
        <v>1008</v>
      </c>
      <c r="E82" s="85" t="s">
        <v>1009</v>
      </c>
      <c r="F82" s="85" t="s">
        <v>1010</v>
      </c>
      <c r="G82" s="85" t="s">
        <v>1011</v>
      </c>
      <c r="H82" s="85" t="s">
        <v>1821</v>
      </c>
      <c r="I82" s="85" t="s">
        <v>1822</v>
      </c>
      <c r="J82" s="85" t="s">
        <v>1823</v>
      </c>
      <c r="K82" s="85" t="s">
        <v>1824</v>
      </c>
      <c r="L82" s="85" t="s">
        <v>1825</v>
      </c>
      <c r="M82" s="93" t="s">
        <v>1826</v>
      </c>
      <c r="N82" s="94"/>
      <c r="O82" s="95" t="s">
        <v>1827</v>
      </c>
      <c r="P82" s="96"/>
      <c r="Q82" s="97"/>
    </row>
    <row r="83" spans="1:17" ht="12.75">
      <c r="A83" s="98" t="s">
        <v>161</v>
      </c>
      <c r="B83" s="99"/>
      <c r="C83" s="100" t="s">
        <v>341</v>
      </c>
      <c r="D83" s="101" t="s">
        <v>1013</v>
      </c>
      <c r="E83" s="86" t="s">
        <v>1014</v>
      </c>
      <c r="F83" s="86" t="s">
        <v>835</v>
      </c>
      <c r="G83" s="86" t="s">
        <v>1015</v>
      </c>
      <c r="H83" s="86" t="s">
        <v>1828</v>
      </c>
      <c r="I83" s="86" t="s">
        <v>937</v>
      </c>
      <c r="J83" s="86" t="s">
        <v>1828</v>
      </c>
      <c r="K83" s="86" t="s">
        <v>1068</v>
      </c>
      <c r="L83" s="86" t="s">
        <v>1068</v>
      </c>
      <c r="M83" s="102" t="s">
        <v>1829</v>
      </c>
      <c r="N83" s="103"/>
      <c r="O83" s="104" t="s">
        <v>1830</v>
      </c>
      <c r="P83" s="96"/>
      <c r="Q83" s="97"/>
    </row>
    <row r="84" spans="1:17" ht="12.75">
      <c r="A84" s="89" t="s">
        <v>1831</v>
      </c>
      <c r="B84" s="90">
        <v>55</v>
      </c>
      <c r="C84" s="91" t="s">
        <v>985</v>
      </c>
      <c r="D84" s="92" t="s">
        <v>986</v>
      </c>
      <c r="E84" s="85" t="s">
        <v>987</v>
      </c>
      <c r="F84" s="85" t="s">
        <v>988</v>
      </c>
      <c r="G84" s="85" t="s">
        <v>989</v>
      </c>
      <c r="H84" s="85" t="s">
        <v>1832</v>
      </c>
      <c r="I84" s="85" t="s">
        <v>1833</v>
      </c>
      <c r="J84" s="85" t="s">
        <v>1834</v>
      </c>
      <c r="K84" s="85" t="s">
        <v>1835</v>
      </c>
      <c r="L84" s="85" t="s">
        <v>1836</v>
      </c>
      <c r="M84" s="93" t="s">
        <v>1837</v>
      </c>
      <c r="N84" s="94"/>
      <c r="O84" s="95" t="s">
        <v>1838</v>
      </c>
      <c r="P84" s="96"/>
      <c r="Q84" s="97"/>
    </row>
    <row r="85" spans="1:17" ht="12.75">
      <c r="A85" s="98" t="s">
        <v>167</v>
      </c>
      <c r="B85" s="99"/>
      <c r="C85" s="100" t="s">
        <v>164</v>
      </c>
      <c r="D85" s="101" t="s">
        <v>991</v>
      </c>
      <c r="E85" s="86" t="s">
        <v>992</v>
      </c>
      <c r="F85" s="86" t="s">
        <v>993</v>
      </c>
      <c r="G85" s="86" t="s">
        <v>994</v>
      </c>
      <c r="H85" s="86" t="s">
        <v>1839</v>
      </c>
      <c r="I85" s="86" t="s">
        <v>1840</v>
      </c>
      <c r="J85" s="86" t="s">
        <v>1841</v>
      </c>
      <c r="K85" s="86" t="s">
        <v>1842</v>
      </c>
      <c r="L85" s="86" t="s">
        <v>1843</v>
      </c>
      <c r="M85" s="102" t="s">
        <v>1844</v>
      </c>
      <c r="N85" s="103"/>
      <c r="O85" s="104" t="s">
        <v>1845</v>
      </c>
      <c r="P85" s="96"/>
      <c r="Q85" s="97"/>
    </row>
    <row r="86" spans="1:17" ht="12.75">
      <c r="A86" s="89" t="s">
        <v>1846</v>
      </c>
      <c r="B86" s="90">
        <v>62</v>
      </c>
      <c r="C86" s="91" t="s">
        <v>1037</v>
      </c>
      <c r="D86" s="92" t="s">
        <v>1038</v>
      </c>
      <c r="E86" s="85" t="s">
        <v>1039</v>
      </c>
      <c r="F86" s="85" t="s">
        <v>1040</v>
      </c>
      <c r="G86" s="85" t="s">
        <v>1041</v>
      </c>
      <c r="H86" s="85" t="s">
        <v>1847</v>
      </c>
      <c r="I86" s="85" t="s">
        <v>1848</v>
      </c>
      <c r="J86" s="85" t="s">
        <v>1849</v>
      </c>
      <c r="K86" s="85" t="s">
        <v>1850</v>
      </c>
      <c r="L86" s="85" t="s">
        <v>1851</v>
      </c>
      <c r="M86" s="93" t="s">
        <v>1852</v>
      </c>
      <c r="N86" s="94"/>
      <c r="O86" s="95" t="s">
        <v>1853</v>
      </c>
      <c r="P86" s="96"/>
      <c r="Q86" s="97"/>
    </row>
    <row r="87" spans="1:17" ht="12.75">
      <c r="A87" s="98" t="s">
        <v>150</v>
      </c>
      <c r="B87" s="99"/>
      <c r="C87" s="100" t="s">
        <v>154</v>
      </c>
      <c r="D87" s="101" t="s">
        <v>1043</v>
      </c>
      <c r="E87" s="86" t="s">
        <v>1044</v>
      </c>
      <c r="F87" s="86" t="s">
        <v>1045</v>
      </c>
      <c r="G87" s="86" t="s">
        <v>1046</v>
      </c>
      <c r="H87" s="86" t="s">
        <v>1854</v>
      </c>
      <c r="I87" s="86" t="s">
        <v>992</v>
      </c>
      <c r="J87" s="86" t="s">
        <v>1855</v>
      </c>
      <c r="K87" s="86" t="s">
        <v>1856</v>
      </c>
      <c r="L87" s="86" t="s">
        <v>1404</v>
      </c>
      <c r="M87" s="102" t="s">
        <v>896</v>
      </c>
      <c r="N87" s="103"/>
      <c r="O87" s="104" t="s">
        <v>1857</v>
      </c>
      <c r="P87" s="96"/>
      <c r="Q87" s="97"/>
    </row>
    <row r="88" spans="1:17" ht="12.75">
      <c r="A88" s="89" t="s">
        <v>1858</v>
      </c>
      <c r="B88" s="90">
        <v>57</v>
      </c>
      <c r="C88" s="91" t="s">
        <v>1026</v>
      </c>
      <c r="D88" s="92" t="s">
        <v>1027</v>
      </c>
      <c r="E88" s="85" t="s">
        <v>1028</v>
      </c>
      <c r="F88" s="85" t="s">
        <v>1029</v>
      </c>
      <c r="G88" s="85" t="s">
        <v>822</v>
      </c>
      <c r="H88" s="85" t="s">
        <v>1821</v>
      </c>
      <c r="I88" s="85" t="s">
        <v>1859</v>
      </c>
      <c r="J88" s="85" t="s">
        <v>1860</v>
      </c>
      <c r="K88" s="85" t="s">
        <v>1861</v>
      </c>
      <c r="L88" s="85" t="s">
        <v>1862</v>
      </c>
      <c r="M88" s="93" t="s">
        <v>1863</v>
      </c>
      <c r="N88" s="94"/>
      <c r="O88" s="95" t="s">
        <v>1864</v>
      </c>
      <c r="P88" s="96"/>
      <c r="Q88" s="97"/>
    </row>
    <row r="89" spans="1:17" ht="12.75">
      <c r="A89" s="98" t="s">
        <v>301</v>
      </c>
      <c r="B89" s="99"/>
      <c r="C89" s="100" t="s">
        <v>304</v>
      </c>
      <c r="D89" s="101" t="s">
        <v>1031</v>
      </c>
      <c r="E89" s="86" t="s">
        <v>1032</v>
      </c>
      <c r="F89" s="86" t="s">
        <v>1033</v>
      </c>
      <c r="G89" s="86" t="s">
        <v>1034</v>
      </c>
      <c r="H89" s="86" t="s">
        <v>1865</v>
      </c>
      <c r="I89" s="86" t="s">
        <v>1089</v>
      </c>
      <c r="J89" s="86" t="s">
        <v>1866</v>
      </c>
      <c r="K89" s="86" t="s">
        <v>1867</v>
      </c>
      <c r="L89" s="86" t="s">
        <v>1868</v>
      </c>
      <c r="M89" s="102" t="s">
        <v>1869</v>
      </c>
      <c r="N89" s="103"/>
      <c r="O89" s="104" t="s">
        <v>1870</v>
      </c>
      <c r="P89" s="96"/>
      <c r="Q89" s="97"/>
    </row>
    <row r="90" spans="1:17" ht="12.75">
      <c r="A90" s="89" t="s">
        <v>1871</v>
      </c>
      <c r="B90" s="90">
        <v>50</v>
      </c>
      <c r="C90" s="91" t="s">
        <v>974</v>
      </c>
      <c r="D90" s="92" t="s">
        <v>975</v>
      </c>
      <c r="E90" s="85" t="s">
        <v>976</v>
      </c>
      <c r="F90" s="85" t="s">
        <v>977</v>
      </c>
      <c r="G90" s="85" t="s">
        <v>811</v>
      </c>
      <c r="H90" s="85" t="s">
        <v>1872</v>
      </c>
      <c r="I90" s="85" t="s">
        <v>1873</v>
      </c>
      <c r="J90" s="85" t="s">
        <v>1874</v>
      </c>
      <c r="K90" s="85" t="s">
        <v>1875</v>
      </c>
      <c r="L90" s="85" t="s">
        <v>1876</v>
      </c>
      <c r="M90" s="93" t="s">
        <v>1877</v>
      </c>
      <c r="N90" s="94"/>
      <c r="O90" s="95" t="s">
        <v>1878</v>
      </c>
      <c r="P90" s="96"/>
      <c r="Q90" s="97"/>
    </row>
    <row r="91" spans="1:17" ht="12.75">
      <c r="A91" s="98" t="s">
        <v>150</v>
      </c>
      <c r="B91" s="99"/>
      <c r="C91" s="100" t="s">
        <v>154</v>
      </c>
      <c r="D91" s="101" t="s">
        <v>979</v>
      </c>
      <c r="E91" s="86" t="s">
        <v>980</v>
      </c>
      <c r="F91" s="86" t="s">
        <v>981</v>
      </c>
      <c r="G91" s="86" t="s">
        <v>982</v>
      </c>
      <c r="H91" s="86" t="s">
        <v>1314</v>
      </c>
      <c r="I91" s="86" t="s">
        <v>876</v>
      </c>
      <c r="J91" s="86" t="s">
        <v>1404</v>
      </c>
      <c r="K91" s="86" t="s">
        <v>1879</v>
      </c>
      <c r="L91" s="86" t="s">
        <v>1880</v>
      </c>
      <c r="M91" s="102" t="s">
        <v>939</v>
      </c>
      <c r="N91" s="103"/>
      <c r="O91" s="104" t="s">
        <v>1881</v>
      </c>
      <c r="P91" s="96"/>
      <c r="Q91" s="97"/>
    </row>
    <row r="92" spans="1:17" ht="12.75">
      <c r="A92" s="89" t="s">
        <v>1882</v>
      </c>
      <c r="B92" s="90">
        <v>56</v>
      </c>
      <c r="C92" s="91" t="s">
        <v>1071</v>
      </c>
      <c r="D92" s="92" t="s">
        <v>1072</v>
      </c>
      <c r="E92" s="85" t="s">
        <v>1073</v>
      </c>
      <c r="F92" s="85" t="s">
        <v>1074</v>
      </c>
      <c r="G92" s="85" t="s">
        <v>966</v>
      </c>
      <c r="H92" s="85" t="s">
        <v>1883</v>
      </c>
      <c r="I92" s="85" t="s">
        <v>1884</v>
      </c>
      <c r="J92" s="85" t="s">
        <v>1885</v>
      </c>
      <c r="K92" s="85" t="s">
        <v>1886</v>
      </c>
      <c r="L92" s="85" t="s">
        <v>1887</v>
      </c>
      <c r="M92" s="93" t="s">
        <v>1888</v>
      </c>
      <c r="N92" s="94"/>
      <c r="O92" s="95" t="s">
        <v>1889</v>
      </c>
      <c r="P92" s="96"/>
      <c r="Q92" s="97"/>
    </row>
    <row r="93" spans="1:17" ht="12.75">
      <c r="A93" s="98" t="s">
        <v>301</v>
      </c>
      <c r="B93" s="99"/>
      <c r="C93" s="100" t="s">
        <v>324</v>
      </c>
      <c r="D93" s="101" t="s">
        <v>1076</v>
      </c>
      <c r="E93" s="86" t="s">
        <v>1077</v>
      </c>
      <c r="F93" s="86" t="s">
        <v>1078</v>
      </c>
      <c r="G93" s="86" t="s">
        <v>1079</v>
      </c>
      <c r="H93" s="86" t="s">
        <v>1890</v>
      </c>
      <c r="I93" s="86" t="s">
        <v>1866</v>
      </c>
      <c r="J93" s="86" t="s">
        <v>1891</v>
      </c>
      <c r="K93" s="86" t="s">
        <v>1892</v>
      </c>
      <c r="L93" s="86" t="s">
        <v>1893</v>
      </c>
      <c r="M93" s="102" t="s">
        <v>1894</v>
      </c>
      <c r="N93" s="103"/>
      <c r="O93" s="104" t="s">
        <v>1895</v>
      </c>
      <c r="P93" s="96"/>
      <c r="Q93" s="97"/>
    </row>
    <row r="94" spans="1:17" ht="12.75">
      <c r="A94" s="89" t="s">
        <v>1896</v>
      </c>
      <c r="B94" s="90">
        <v>54</v>
      </c>
      <c r="C94" s="91" t="s">
        <v>1318</v>
      </c>
      <c r="D94" s="92" t="s">
        <v>1319</v>
      </c>
      <c r="E94" s="85" t="s">
        <v>1320</v>
      </c>
      <c r="F94" s="85" t="s">
        <v>1321</v>
      </c>
      <c r="G94" s="85" t="s">
        <v>1322</v>
      </c>
      <c r="H94" s="85" t="s">
        <v>1897</v>
      </c>
      <c r="I94" s="85" t="s">
        <v>1898</v>
      </c>
      <c r="J94" s="85" t="s">
        <v>1899</v>
      </c>
      <c r="K94" s="85" t="s">
        <v>1900</v>
      </c>
      <c r="L94" s="85" t="s">
        <v>1901</v>
      </c>
      <c r="M94" s="93" t="s">
        <v>1902</v>
      </c>
      <c r="N94" s="94"/>
      <c r="O94" s="95" t="s">
        <v>1903</v>
      </c>
      <c r="P94" s="96"/>
      <c r="Q94" s="97"/>
    </row>
    <row r="95" spans="1:17" ht="12.75">
      <c r="A95" s="98" t="s">
        <v>167</v>
      </c>
      <c r="B95" s="99"/>
      <c r="C95" s="100" t="s">
        <v>313</v>
      </c>
      <c r="D95" s="101" t="s">
        <v>1324</v>
      </c>
      <c r="E95" s="86" t="s">
        <v>1325</v>
      </c>
      <c r="F95" s="86" t="s">
        <v>1326</v>
      </c>
      <c r="G95" s="86" t="s">
        <v>1327</v>
      </c>
      <c r="H95" s="86" t="s">
        <v>1904</v>
      </c>
      <c r="I95" s="86" t="s">
        <v>1905</v>
      </c>
      <c r="J95" s="86" t="s">
        <v>1906</v>
      </c>
      <c r="K95" s="86" t="s">
        <v>1907</v>
      </c>
      <c r="L95" s="86" t="s">
        <v>886</v>
      </c>
      <c r="M95" s="102" t="s">
        <v>968</v>
      </c>
      <c r="N95" s="103"/>
      <c r="O95" s="104" t="s">
        <v>1908</v>
      </c>
      <c r="P95" s="96"/>
      <c r="Q95" s="97"/>
    </row>
    <row r="96" spans="1:17" ht="12.75">
      <c r="A96" s="89" t="s">
        <v>1909</v>
      </c>
      <c r="B96" s="90">
        <v>59</v>
      </c>
      <c r="C96" s="91" t="s">
        <v>1061</v>
      </c>
      <c r="D96" s="92" t="s">
        <v>1062</v>
      </c>
      <c r="E96" s="85" t="s">
        <v>1063</v>
      </c>
      <c r="F96" s="85" t="s">
        <v>1064</v>
      </c>
      <c r="G96" s="85" t="s">
        <v>904</v>
      </c>
      <c r="H96" s="85" t="s">
        <v>1910</v>
      </c>
      <c r="I96" s="85" t="s">
        <v>1911</v>
      </c>
      <c r="J96" s="85" t="s">
        <v>1912</v>
      </c>
      <c r="K96" s="85" t="s">
        <v>1913</v>
      </c>
      <c r="L96" s="85" t="s">
        <v>1914</v>
      </c>
      <c r="M96" s="93" t="s">
        <v>1915</v>
      </c>
      <c r="N96" s="94"/>
      <c r="O96" s="95" t="s">
        <v>1916</v>
      </c>
      <c r="P96" s="96"/>
      <c r="Q96" s="97"/>
    </row>
    <row r="97" spans="1:17" ht="12.75">
      <c r="A97" s="98" t="s">
        <v>161</v>
      </c>
      <c r="B97" s="99"/>
      <c r="C97" s="100" t="s">
        <v>164</v>
      </c>
      <c r="D97" s="101" t="s">
        <v>1066</v>
      </c>
      <c r="E97" s="86" t="s">
        <v>1066</v>
      </c>
      <c r="F97" s="86" t="s">
        <v>1067</v>
      </c>
      <c r="G97" s="86" t="s">
        <v>1068</v>
      </c>
      <c r="H97" s="86" t="s">
        <v>1917</v>
      </c>
      <c r="I97" s="86" t="s">
        <v>1918</v>
      </c>
      <c r="J97" s="86" t="s">
        <v>1919</v>
      </c>
      <c r="K97" s="86" t="s">
        <v>1920</v>
      </c>
      <c r="L97" s="86" t="s">
        <v>1921</v>
      </c>
      <c r="M97" s="102" t="s">
        <v>1922</v>
      </c>
      <c r="N97" s="103"/>
      <c r="O97" s="104" t="s">
        <v>1923</v>
      </c>
      <c r="P97" s="96"/>
      <c r="Q97" s="97"/>
    </row>
    <row r="98" spans="1:17" ht="12.75">
      <c r="A98" s="89" t="s">
        <v>1924</v>
      </c>
      <c r="B98" s="90">
        <v>61</v>
      </c>
      <c r="C98" s="91" t="s">
        <v>1095</v>
      </c>
      <c r="D98" s="92" t="s">
        <v>1096</v>
      </c>
      <c r="E98" s="85" t="s">
        <v>1097</v>
      </c>
      <c r="F98" s="85" t="s">
        <v>1098</v>
      </c>
      <c r="G98" s="85" t="s">
        <v>1099</v>
      </c>
      <c r="H98" s="85" t="s">
        <v>1925</v>
      </c>
      <c r="I98" s="85" t="s">
        <v>1926</v>
      </c>
      <c r="J98" s="85" t="s">
        <v>1927</v>
      </c>
      <c r="K98" s="85" t="s">
        <v>1928</v>
      </c>
      <c r="L98" s="85" t="s">
        <v>1929</v>
      </c>
      <c r="M98" s="93" t="s">
        <v>1930</v>
      </c>
      <c r="N98" s="94"/>
      <c r="O98" s="95" t="s">
        <v>1931</v>
      </c>
      <c r="P98" s="96"/>
      <c r="Q98" s="97"/>
    </row>
    <row r="99" spans="1:17" ht="12.75">
      <c r="A99" s="98" t="s">
        <v>161</v>
      </c>
      <c r="B99" s="99"/>
      <c r="C99" s="100" t="s">
        <v>346</v>
      </c>
      <c r="D99" s="101" t="s">
        <v>1101</v>
      </c>
      <c r="E99" s="86" t="s">
        <v>1102</v>
      </c>
      <c r="F99" s="86" t="s">
        <v>1103</v>
      </c>
      <c r="G99" s="86" t="s">
        <v>1104</v>
      </c>
      <c r="H99" s="86" t="s">
        <v>1932</v>
      </c>
      <c r="I99" s="86" t="s">
        <v>1388</v>
      </c>
      <c r="J99" s="86" t="s">
        <v>1387</v>
      </c>
      <c r="K99" s="86" t="s">
        <v>1045</v>
      </c>
      <c r="L99" s="86" t="s">
        <v>1045</v>
      </c>
      <c r="M99" s="102" t="s">
        <v>1933</v>
      </c>
      <c r="N99" s="103"/>
      <c r="O99" s="104" t="s">
        <v>1934</v>
      </c>
      <c r="P99" s="96"/>
      <c r="Q99" s="97"/>
    </row>
    <row r="100" spans="1:17" ht="12.75">
      <c r="A100" s="89" t="s">
        <v>1935</v>
      </c>
      <c r="B100" s="90">
        <v>70</v>
      </c>
      <c r="C100" s="91" t="s">
        <v>1171</v>
      </c>
      <c r="D100" s="92" t="s">
        <v>1172</v>
      </c>
      <c r="E100" s="85" t="s">
        <v>1173</v>
      </c>
      <c r="F100" s="85" t="s">
        <v>1174</v>
      </c>
      <c r="G100" s="85" t="s">
        <v>1175</v>
      </c>
      <c r="H100" s="85" t="s">
        <v>1936</v>
      </c>
      <c r="I100" s="85" t="s">
        <v>1937</v>
      </c>
      <c r="J100" s="85" t="s">
        <v>1938</v>
      </c>
      <c r="K100" s="85" t="s">
        <v>1939</v>
      </c>
      <c r="L100" s="85" t="s">
        <v>1940</v>
      </c>
      <c r="M100" s="93" t="s">
        <v>1941</v>
      </c>
      <c r="N100" s="94"/>
      <c r="O100" s="95" t="s">
        <v>1942</v>
      </c>
      <c r="P100" s="96"/>
      <c r="Q100" s="97"/>
    </row>
    <row r="101" spans="1:17" ht="12.75">
      <c r="A101" s="98" t="s">
        <v>167</v>
      </c>
      <c r="B101" s="99"/>
      <c r="C101" s="100" t="s">
        <v>129</v>
      </c>
      <c r="D101" s="101" t="s">
        <v>1177</v>
      </c>
      <c r="E101" s="86" t="s">
        <v>1178</v>
      </c>
      <c r="F101" s="86" t="s">
        <v>1179</v>
      </c>
      <c r="G101" s="86" t="s">
        <v>1180</v>
      </c>
      <c r="H101" s="86" t="s">
        <v>1943</v>
      </c>
      <c r="I101" s="86" t="s">
        <v>1943</v>
      </c>
      <c r="J101" s="86" t="s">
        <v>1944</v>
      </c>
      <c r="K101" s="86" t="s">
        <v>1945</v>
      </c>
      <c r="L101" s="86" t="s">
        <v>1946</v>
      </c>
      <c r="M101" s="102" t="s">
        <v>1804</v>
      </c>
      <c r="N101" s="103"/>
      <c r="O101" s="104" t="s">
        <v>1947</v>
      </c>
      <c r="P101" s="96"/>
      <c r="Q101" s="97"/>
    </row>
    <row r="102" spans="1:17" ht="12.75">
      <c r="A102" s="89" t="s">
        <v>1948</v>
      </c>
      <c r="B102" s="90">
        <v>63</v>
      </c>
      <c r="C102" s="91" t="s">
        <v>1115</v>
      </c>
      <c r="D102" s="92" t="s">
        <v>1116</v>
      </c>
      <c r="E102" s="85" t="s">
        <v>1117</v>
      </c>
      <c r="F102" s="85" t="s">
        <v>1118</v>
      </c>
      <c r="G102" s="85" t="s">
        <v>966</v>
      </c>
      <c r="H102" s="85" t="s">
        <v>1949</v>
      </c>
      <c r="I102" s="85" t="s">
        <v>1950</v>
      </c>
      <c r="J102" s="85" t="s">
        <v>1951</v>
      </c>
      <c r="K102" s="85" t="s">
        <v>1952</v>
      </c>
      <c r="L102" s="85" t="s">
        <v>1953</v>
      </c>
      <c r="M102" s="93" t="s">
        <v>1954</v>
      </c>
      <c r="N102" s="94"/>
      <c r="O102" s="95" t="s">
        <v>1955</v>
      </c>
      <c r="P102" s="96"/>
      <c r="Q102" s="97"/>
    </row>
    <row r="103" spans="1:17" ht="12.75">
      <c r="A103" s="98" t="s">
        <v>301</v>
      </c>
      <c r="B103" s="99"/>
      <c r="C103" s="100" t="s">
        <v>355</v>
      </c>
      <c r="D103" s="101" t="s">
        <v>1120</v>
      </c>
      <c r="E103" s="86" t="s">
        <v>1121</v>
      </c>
      <c r="F103" s="86" t="s">
        <v>1122</v>
      </c>
      <c r="G103" s="86" t="s">
        <v>1079</v>
      </c>
      <c r="H103" s="86" t="s">
        <v>1956</v>
      </c>
      <c r="I103" s="86" t="s">
        <v>1957</v>
      </c>
      <c r="J103" s="86" t="s">
        <v>1958</v>
      </c>
      <c r="K103" s="86" t="s">
        <v>1959</v>
      </c>
      <c r="L103" s="86" t="s">
        <v>1892</v>
      </c>
      <c r="M103" s="102" t="s">
        <v>1960</v>
      </c>
      <c r="N103" s="103"/>
      <c r="O103" s="104" t="s">
        <v>1961</v>
      </c>
      <c r="P103" s="96"/>
      <c r="Q103" s="97"/>
    </row>
    <row r="104" spans="1:17" ht="12.75">
      <c r="A104" s="89" t="s">
        <v>1962</v>
      </c>
      <c r="B104" s="90">
        <v>67</v>
      </c>
      <c r="C104" s="91" t="s">
        <v>1137</v>
      </c>
      <c r="D104" s="92" t="s">
        <v>1138</v>
      </c>
      <c r="E104" s="85" t="s">
        <v>1117</v>
      </c>
      <c r="F104" s="85" t="s">
        <v>1139</v>
      </c>
      <c r="G104" s="85" t="s">
        <v>1140</v>
      </c>
      <c r="H104" s="85" t="s">
        <v>1963</v>
      </c>
      <c r="I104" s="85" t="s">
        <v>1964</v>
      </c>
      <c r="J104" s="85" t="s">
        <v>1965</v>
      </c>
      <c r="K104" s="85" t="s">
        <v>1966</v>
      </c>
      <c r="L104" s="85" t="s">
        <v>1967</v>
      </c>
      <c r="M104" s="93" t="s">
        <v>1968</v>
      </c>
      <c r="N104" s="94" t="s">
        <v>1087</v>
      </c>
      <c r="O104" s="95" t="s">
        <v>1969</v>
      </c>
      <c r="P104" s="96"/>
      <c r="Q104" s="97"/>
    </row>
    <row r="105" spans="1:17" ht="12.75">
      <c r="A105" s="98" t="s">
        <v>161</v>
      </c>
      <c r="B105" s="99"/>
      <c r="C105" s="100" t="s">
        <v>375</v>
      </c>
      <c r="D105" s="101" t="s">
        <v>1142</v>
      </c>
      <c r="E105" s="86" t="s">
        <v>1143</v>
      </c>
      <c r="F105" s="86" t="s">
        <v>1144</v>
      </c>
      <c r="G105" s="86" t="s">
        <v>1145</v>
      </c>
      <c r="H105" s="86" t="s">
        <v>1970</v>
      </c>
      <c r="I105" s="86" t="s">
        <v>1971</v>
      </c>
      <c r="J105" s="86" t="s">
        <v>1145</v>
      </c>
      <c r="K105" s="86" t="s">
        <v>1133</v>
      </c>
      <c r="L105" s="86" t="s">
        <v>1828</v>
      </c>
      <c r="M105" s="102" t="s">
        <v>1068</v>
      </c>
      <c r="N105" s="103"/>
      <c r="O105" s="104" t="s">
        <v>1972</v>
      </c>
      <c r="P105" s="96"/>
      <c r="Q105" s="97"/>
    </row>
    <row r="106" spans="1:17" ht="12.75">
      <c r="A106" s="89" t="s">
        <v>1973</v>
      </c>
      <c r="B106" s="90">
        <v>69</v>
      </c>
      <c r="C106" s="91" t="s">
        <v>1159</v>
      </c>
      <c r="D106" s="92" t="s">
        <v>1160</v>
      </c>
      <c r="E106" s="85" t="s">
        <v>1161</v>
      </c>
      <c r="F106" s="85" t="s">
        <v>1162</v>
      </c>
      <c r="G106" s="85" t="s">
        <v>1163</v>
      </c>
      <c r="H106" s="85" t="s">
        <v>1974</v>
      </c>
      <c r="I106" s="85" t="s">
        <v>1975</v>
      </c>
      <c r="J106" s="85" t="s">
        <v>1976</v>
      </c>
      <c r="K106" s="85" t="s">
        <v>1977</v>
      </c>
      <c r="L106" s="85" t="s">
        <v>1978</v>
      </c>
      <c r="M106" s="93" t="s">
        <v>1954</v>
      </c>
      <c r="N106" s="94"/>
      <c r="O106" s="95" t="s">
        <v>1979</v>
      </c>
      <c r="P106" s="96"/>
      <c r="Q106" s="97"/>
    </row>
    <row r="107" spans="1:17" ht="12.75">
      <c r="A107" s="98" t="s">
        <v>301</v>
      </c>
      <c r="B107" s="99"/>
      <c r="C107" s="100" t="s">
        <v>386</v>
      </c>
      <c r="D107" s="101" t="s">
        <v>1165</v>
      </c>
      <c r="E107" s="86" t="s">
        <v>1166</v>
      </c>
      <c r="F107" s="86" t="s">
        <v>1167</v>
      </c>
      <c r="G107" s="86" t="s">
        <v>1168</v>
      </c>
      <c r="H107" s="86" t="s">
        <v>1980</v>
      </c>
      <c r="I107" s="86" t="s">
        <v>1981</v>
      </c>
      <c r="J107" s="86" t="s">
        <v>1956</v>
      </c>
      <c r="K107" s="86" t="s">
        <v>1956</v>
      </c>
      <c r="L107" s="86" t="s">
        <v>1982</v>
      </c>
      <c r="M107" s="102" t="s">
        <v>1960</v>
      </c>
      <c r="N107" s="103"/>
      <c r="O107" s="104" t="s">
        <v>1983</v>
      </c>
      <c r="P107" s="96"/>
      <c r="Q107" s="97"/>
    </row>
    <row r="108" spans="1:17" ht="12.75">
      <c r="A108" s="89" t="s">
        <v>1984</v>
      </c>
      <c r="B108" s="90">
        <v>73</v>
      </c>
      <c r="C108" s="91" t="s">
        <v>1193</v>
      </c>
      <c r="D108" s="92" t="s">
        <v>1194</v>
      </c>
      <c r="E108" s="85" t="s">
        <v>1195</v>
      </c>
      <c r="F108" s="85" t="s">
        <v>1196</v>
      </c>
      <c r="G108" s="85" t="s">
        <v>1197</v>
      </c>
      <c r="H108" s="85" t="s">
        <v>1985</v>
      </c>
      <c r="I108" s="85" t="s">
        <v>1986</v>
      </c>
      <c r="J108" s="85" t="s">
        <v>1987</v>
      </c>
      <c r="K108" s="85" t="s">
        <v>1988</v>
      </c>
      <c r="L108" s="85" t="s">
        <v>1989</v>
      </c>
      <c r="M108" s="93" t="s">
        <v>1990</v>
      </c>
      <c r="N108" s="94"/>
      <c r="O108" s="95" t="s">
        <v>1991</v>
      </c>
      <c r="P108" s="96"/>
      <c r="Q108" s="97"/>
    </row>
    <row r="109" spans="1:17" ht="12.75">
      <c r="A109" s="98" t="s">
        <v>395</v>
      </c>
      <c r="B109" s="99"/>
      <c r="C109" s="100" t="s">
        <v>409</v>
      </c>
      <c r="D109" s="101" t="s">
        <v>1199</v>
      </c>
      <c r="E109" s="86" t="s">
        <v>1200</v>
      </c>
      <c r="F109" s="86" t="s">
        <v>1201</v>
      </c>
      <c r="G109" s="86" t="s">
        <v>1202</v>
      </c>
      <c r="H109" s="86" t="s">
        <v>1992</v>
      </c>
      <c r="I109" s="86" t="s">
        <v>1993</v>
      </c>
      <c r="J109" s="86" t="s">
        <v>1225</v>
      </c>
      <c r="K109" s="86" t="s">
        <v>1994</v>
      </c>
      <c r="L109" s="86" t="s">
        <v>1994</v>
      </c>
      <c r="M109" s="102" t="s">
        <v>1995</v>
      </c>
      <c r="N109" s="103"/>
      <c r="O109" s="104" t="s">
        <v>1996</v>
      </c>
      <c r="P109" s="96"/>
      <c r="Q109" s="97"/>
    </row>
    <row r="110" spans="1:17" ht="12.75">
      <c r="A110" s="89" t="s">
        <v>1070</v>
      </c>
      <c r="B110" s="90">
        <v>76</v>
      </c>
      <c r="C110" s="91" t="s">
        <v>1217</v>
      </c>
      <c r="D110" s="92" t="s">
        <v>1218</v>
      </c>
      <c r="E110" s="85" t="s">
        <v>1219</v>
      </c>
      <c r="F110" s="85" t="s">
        <v>1220</v>
      </c>
      <c r="G110" s="85" t="s">
        <v>1221</v>
      </c>
      <c r="H110" s="85" t="s">
        <v>1997</v>
      </c>
      <c r="I110" s="85" t="s">
        <v>1998</v>
      </c>
      <c r="J110" s="85" t="s">
        <v>1999</v>
      </c>
      <c r="K110" s="85" t="s">
        <v>2000</v>
      </c>
      <c r="L110" s="85" t="s">
        <v>2001</v>
      </c>
      <c r="M110" s="93" t="s">
        <v>2002</v>
      </c>
      <c r="N110" s="94"/>
      <c r="O110" s="95" t="s">
        <v>2003</v>
      </c>
      <c r="P110" s="96"/>
      <c r="Q110" s="97"/>
    </row>
    <row r="111" spans="1:17" ht="12.75">
      <c r="A111" s="98" t="s">
        <v>395</v>
      </c>
      <c r="B111" s="99"/>
      <c r="C111" s="100" t="s">
        <v>398</v>
      </c>
      <c r="D111" s="101" t="s">
        <v>1223</v>
      </c>
      <c r="E111" s="86" t="s">
        <v>1224</v>
      </c>
      <c r="F111" s="86" t="s">
        <v>1225</v>
      </c>
      <c r="G111" s="86" t="s">
        <v>1078</v>
      </c>
      <c r="H111" s="86" t="s">
        <v>1090</v>
      </c>
      <c r="I111" s="86" t="s">
        <v>2004</v>
      </c>
      <c r="J111" s="86" t="s">
        <v>1031</v>
      </c>
      <c r="K111" s="86" t="s">
        <v>2005</v>
      </c>
      <c r="L111" s="86" t="s">
        <v>2006</v>
      </c>
      <c r="M111" s="102" t="s">
        <v>1959</v>
      </c>
      <c r="N111" s="103"/>
      <c r="O111" s="104" t="s">
        <v>2007</v>
      </c>
      <c r="P111" s="96"/>
      <c r="Q111" s="97"/>
    </row>
    <row r="112" spans="1:17" ht="12.75">
      <c r="A112" s="89" t="s">
        <v>1081</v>
      </c>
      <c r="B112" s="90">
        <v>77</v>
      </c>
      <c r="C112" s="91" t="s">
        <v>1228</v>
      </c>
      <c r="D112" s="92" t="s">
        <v>1229</v>
      </c>
      <c r="E112" s="85" t="s">
        <v>1230</v>
      </c>
      <c r="F112" s="85" t="s">
        <v>1231</v>
      </c>
      <c r="G112" s="85" t="s">
        <v>1232</v>
      </c>
      <c r="H112" s="85" t="s">
        <v>2008</v>
      </c>
      <c r="I112" s="85" t="s">
        <v>2009</v>
      </c>
      <c r="J112" s="85" t="s">
        <v>2010</v>
      </c>
      <c r="K112" s="85" t="s">
        <v>2011</v>
      </c>
      <c r="L112" s="85" t="s">
        <v>2012</v>
      </c>
      <c r="M112" s="93" t="s">
        <v>2013</v>
      </c>
      <c r="N112" s="94"/>
      <c r="O112" s="95" t="s">
        <v>2014</v>
      </c>
      <c r="P112" s="96"/>
      <c r="Q112" s="97"/>
    </row>
    <row r="113" spans="1:17" ht="12.75">
      <c r="A113" s="98" t="s">
        <v>395</v>
      </c>
      <c r="B113" s="99"/>
      <c r="C113" s="100" t="s">
        <v>398</v>
      </c>
      <c r="D113" s="101" t="s">
        <v>1234</v>
      </c>
      <c r="E113" s="86" t="s">
        <v>1235</v>
      </c>
      <c r="F113" s="86" t="s">
        <v>1031</v>
      </c>
      <c r="G113" s="86" t="s">
        <v>1236</v>
      </c>
      <c r="H113" s="86" t="s">
        <v>2015</v>
      </c>
      <c r="I113" s="86" t="s">
        <v>2016</v>
      </c>
      <c r="J113" s="86" t="s">
        <v>1167</v>
      </c>
      <c r="K113" s="86" t="s">
        <v>2017</v>
      </c>
      <c r="L113" s="86" t="s">
        <v>2018</v>
      </c>
      <c r="M113" s="102" t="s">
        <v>2019</v>
      </c>
      <c r="N113" s="103"/>
      <c r="O113" s="104" t="s">
        <v>2020</v>
      </c>
      <c r="P113" s="96"/>
      <c r="Q113" s="97"/>
    </row>
    <row r="114" spans="1:17" ht="12.75">
      <c r="A114" s="89" t="s">
        <v>2021</v>
      </c>
      <c r="B114" s="90">
        <v>78</v>
      </c>
      <c r="C114" s="91" t="s">
        <v>1263</v>
      </c>
      <c r="D114" s="92" t="s">
        <v>1264</v>
      </c>
      <c r="E114" s="85" t="s">
        <v>1265</v>
      </c>
      <c r="F114" s="85" t="s">
        <v>1266</v>
      </c>
      <c r="G114" s="85" t="s">
        <v>1267</v>
      </c>
      <c r="H114" s="85" t="s">
        <v>2022</v>
      </c>
      <c r="I114" s="85" t="s">
        <v>2023</v>
      </c>
      <c r="J114" s="85" t="s">
        <v>2024</v>
      </c>
      <c r="K114" s="85" t="s">
        <v>2011</v>
      </c>
      <c r="L114" s="85" t="s">
        <v>2025</v>
      </c>
      <c r="M114" s="93" t="s">
        <v>2026</v>
      </c>
      <c r="N114" s="94"/>
      <c r="O114" s="95" t="s">
        <v>2027</v>
      </c>
      <c r="P114" s="96"/>
      <c r="Q114" s="97"/>
    </row>
    <row r="115" spans="1:17" ht="12.75">
      <c r="A115" s="98" t="s">
        <v>395</v>
      </c>
      <c r="B115" s="99"/>
      <c r="C115" s="100" t="s">
        <v>433</v>
      </c>
      <c r="D115" s="101" t="s">
        <v>1269</v>
      </c>
      <c r="E115" s="86" t="s">
        <v>1270</v>
      </c>
      <c r="F115" s="86" t="s">
        <v>1090</v>
      </c>
      <c r="G115" s="86" t="s">
        <v>1090</v>
      </c>
      <c r="H115" s="86" t="s">
        <v>1078</v>
      </c>
      <c r="I115" s="86" t="s">
        <v>2028</v>
      </c>
      <c r="J115" s="86" t="s">
        <v>1165</v>
      </c>
      <c r="K115" s="86" t="s">
        <v>2017</v>
      </c>
      <c r="L115" s="86" t="s">
        <v>2029</v>
      </c>
      <c r="M115" s="102" t="s">
        <v>1890</v>
      </c>
      <c r="N115" s="103"/>
      <c r="O115" s="104" t="s">
        <v>2030</v>
      </c>
      <c r="P115" s="96"/>
      <c r="Q115" s="97"/>
    </row>
    <row r="116" spans="1:17" ht="12.75">
      <c r="A116" s="89" t="s">
        <v>2031</v>
      </c>
      <c r="B116" s="90">
        <v>72</v>
      </c>
      <c r="C116" s="91" t="s">
        <v>1251</v>
      </c>
      <c r="D116" s="92" t="s">
        <v>1252</v>
      </c>
      <c r="E116" s="85" t="s">
        <v>1253</v>
      </c>
      <c r="F116" s="85" t="s">
        <v>1254</v>
      </c>
      <c r="G116" s="85" t="s">
        <v>1255</v>
      </c>
      <c r="H116" s="85" t="s">
        <v>2032</v>
      </c>
      <c r="I116" s="85" t="s">
        <v>2033</v>
      </c>
      <c r="J116" s="85" t="s">
        <v>2034</v>
      </c>
      <c r="K116" s="85" t="s">
        <v>2011</v>
      </c>
      <c r="L116" s="85" t="s">
        <v>2035</v>
      </c>
      <c r="M116" s="93" t="s">
        <v>2036</v>
      </c>
      <c r="N116" s="94"/>
      <c r="O116" s="95" t="s">
        <v>2037</v>
      </c>
      <c r="P116" s="96"/>
      <c r="Q116" s="97"/>
    </row>
    <row r="117" spans="1:17" ht="12.75">
      <c r="A117" s="98" t="s">
        <v>395</v>
      </c>
      <c r="B117" s="99"/>
      <c r="C117" s="100" t="s">
        <v>404</v>
      </c>
      <c r="D117" s="101" t="s">
        <v>1257</v>
      </c>
      <c r="E117" s="86" t="s">
        <v>1258</v>
      </c>
      <c r="F117" s="86" t="s">
        <v>1259</v>
      </c>
      <c r="G117" s="86" t="s">
        <v>1260</v>
      </c>
      <c r="H117" s="86" t="s">
        <v>2038</v>
      </c>
      <c r="I117" s="86" t="s">
        <v>2039</v>
      </c>
      <c r="J117" s="86" t="s">
        <v>2040</v>
      </c>
      <c r="K117" s="86" t="s">
        <v>2017</v>
      </c>
      <c r="L117" s="86" t="s">
        <v>1168</v>
      </c>
      <c r="M117" s="102" t="s">
        <v>1013</v>
      </c>
      <c r="N117" s="103"/>
      <c r="O117" s="104" t="s">
        <v>2041</v>
      </c>
      <c r="P117" s="96"/>
      <c r="Q117" s="97"/>
    </row>
    <row r="118" spans="1:17" ht="12.75">
      <c r="A118" s="89" t="s">
        <v>2042</v>
      </c>
      <c r="B118" s="90">
        <v>79</v>
      </c>
      <c r="C118" s="91" t="s">
        <v>1306</v>
      </c>
      <c r="D118" s="92" t="s">
        <v>1307</v>
      </c>
      <c r="E118" s="85" t="s">
        <v>1308</v>
      </c>
      <c r="F118" s="85" t="s">
        <v>1309</v>
      </c>
      <c r="G118" s="85" t="s">
        <v>1310</v>
      </c>
      <c r="H118" s="85" t="s">
        <v>2043</v>
      </c>
      <c r="I118" s="85" t="s">
        <v>2044</v>
      </c>
      <c r="J118" s="85" t="s">
        <v>2045</v>
      </c>
      <c r="K118" s="85" t="s">
        <v>2011</v>
      </c>
      <c r="L118" s="85" t="s">
        <v>2046</v>
      </c>
      <c r="M118" s="93" t="s">
        <v>2047</v>
      </c>
      <c r="N118" s="94"/>
      <c r="O118" s="95" t="s">
        <v>2048</v>
      </c>
      <c r="P118" s="96"/>
      <c r="Q118" s="97"/>
    </row>
    <row r="119" spans="1:17" ht="12.75">
      <c r="A119" s="98" t="s">
        <v>395</v>
      </c>
      <c r="B119" s="99"/>
      <c r="C119" s="100" t="s">
        <v>409</v>
      </c>
      <c r="D119" s="101" t="s">
        <v>1312</v>
      </c>
      <c r="E119" s="86" t="s">
        <v>1313</v>
      </c>
      <c r="F119" s="86" t="s">
        <v>1314</v>
      </c>
      <c r="G119" s="86" t="s">
        <v>1315</v>
      </c>
      <c r="H119" s="86" t="s">
        <v>1315</v>
      </c>
      <c r="I119" s="86" t="s">
        <v>2049</v>
      </c>
      <c r="J119" s="86" t="s">
        <v>2050</v>
      </c>
      <c r="K119" s="86" t="s">
        <v>2017</v>
      </c>
      <c r="L119" s="86" t="s">
        <v>1066</v>
      </c>
      <c r="M119" s="102" t="s">
        <v>1918</v>
      </c>
      <c r="N119" s="103"/>
      <c r="O119" s="104" t="s">
        <v>2051</v>
      </c>
      <c r="P119" s="96"/>
      <c r="Q119" s="97"/>
    </row>
    <row r="120" spans="1:17" ht="12.75">
      <c r="A120" s="89" t="s">
        <v>1124</v>
      </c>
      <c r="B120" s="90">
        <v>64</v>
      </c>
      <c r="C120" s="91" t="s">
        <v>1283</v>
      </c>
      <c r="D120" s="92" t="s">
        <v>1284</v>
      </c>
      <c r="E120" s="85" t="s">
        <v>1285</v>
      </c>
      <c r="F120" s="85" t="s">
        <v>1286</v>
      </c>
      <c r="G120" s="85" t="s">
        <v>1287</v>
      </c>
      <c r="H120" s="85" t="s">
        <v>2052</v>
      </c>
      <c r="I120" s="85" t="s">
        <v>2053</v>
      </c>
      <c r="J120" s="85" t="s">
        <v>2054</v>
      </c>
      <c r="K120" s="85" t="s">
        <v>2055</v>
      </c>
      <c r="L120" s="85" t="s">
        <v>2056</v>
      </c>
      <c r="M120" s="93" t="s">
        <v>2057</v>
      </c>
      <c r="N120" s="94"/>
      <c r="O120" s="95" t="s">
        <v>2058</v>
      </c>
      <c r="P120" s="96"/>
      <c r="Q120" s="97"/>
    </row>
    <row r="121" spans="1:17" ht="12.75">
      <c r="A121" s="98" t="s">
        <v>161</v>
      </c>
      <c r="B121" s="99"/>
      <c r="C121" s="100" t="s">
        <v>360</v>
      </c>
      <c r="D121" s="101" t="s">
        <v>1289</v>
      </c>
      <c r="E121" s="86" t="s">
        <v>1290</v>
      </c>
      <c r="F121" s="86" t="s">
        <v>982</v>
      </c>
      <c r="G121" s="86" t="s">
        <v>1291</v>
      </c>
      <c r="H121" s="86" t="s">
        <v>2059</v>
      </c>
      <c r="I121" s="86" t="s">
        <v>1023</v>
      </c>
      <c r="J121" s="86" t="s">
        <v>1386</v>
      </c>
      <c r="K121" s="86" t="s">
        <v>1818</v>
      </c>
      <c r="L121" s="86" t="s">
        <v>1133</v>
      </c>
      <c r="M121" s="102" t="s">
        <v>1919</v>
      </c>
      <c r="N121" s="103"/>
      <c r="O121" s="104" t="s">
        <v>2060</v>
      </c>
      <c r="P121" s="96"/>
      <c r="Q121" s="97"/>
    </row>
    <row r="122" spans="1:17" ht="12.75" customHeight="1">
      <c r="A122" s="89"/>
      <c r="B122" s="90">
        <v>52</v>
      </c>
      <c r="C122" s="91" t="s">
        <v>756</v>
      </c>
      <c r="D122" s="92" t="s">
        <v>757</v>
      </c>
      <c r="E122" s="85" t="s">
        <v>758</v>
      </c>
      <c r="F122" s="85" t="s">
        <v>759</v>
      </c>
      <c r="G122" s="85" t="s">
        <v>760</v>
      </c>
      <c r="H122" s="85" t="s">
        <v>2061</v>
      </c>
      <c r="I122" s="85" t="s">
        <v>2062</v>
      </c>
      <c r="J122" s="85" t="s">
        <v>2063</v>
      </c>
      <c r="K122" s="85" t="s">
        <v>2064</v>
      </c>
      <c r="L122" s="85" t="s">
        <v>2065</v>
      </c>
      <c r="M122" s="93"/>
      <c r="N122" s="105" t="s">
        <v>2066</v>
      </c>
      <c r="O122" s="106"/>
      <c r="P122" s="96"/>
      <c r="Q122" s="97"/>
    </row>
    <row r="123" spans="1:17" ht="12.75" customHeight="1">
      <c r="A123" s="98" t="s">
        <v>57</v>
      </c>
      <c r="B123" s="99"/>
      <c r="C123" s="100" t="s">
        <v>239</v>
      </c>
      <c r="D123" s="101" t="s">
        <v>761</v>
      </c>
      <c r="E123" s="86" t="s">
        <v>762</v>
      </c>
      <c r="F123" s="86" t="s">
        <v>763</v>
      </c>
      <c r="G123" s="86" t="s">
        <v>639</v>
      </c>
      <c r="H123" s="86" t="s">
        <v>1278</v>
      </c>
      <c r="I123" s="86" t="s">
        <v>1502</v>
      </c>
      <c r="J123" s="86" t="s">
        <v>1479</v>
      </c>
      <c r="K123" s="86" t="s">
        <v>1502</v>
      </c>
      <c r="L123" s="86" t="s">
        <v>1501</v>
      </c>
      <c r="M123" s="102"/>
      <c r="N123" s="107"/>
      <c r="O123" s="108"/>
      <c r="P123" s="96"/>
      <c r="Q123" s="97"/>
    </row>
    <row r="124" spans="1:17" ht="12.75" customHeight="1">
      <c r="A124" s="89"/>
      <c r="B124" s="90">
        <v>21</v>
      </c>
      <c r="C124" s="91" t="s">
        <v>684</v>
      </c>
      <c r="D124" s="92" t="s">
        <v>665</v>
      </c>
      <c r="E124" s="85" t="s">
        <v>685</v>
      </c>
      <c r="F124" s="85" t="s">
        <v>686</v>
      </c>
      <c r="G124" s="85" t="s">
        <v>687</v>
      </c>
      <c r="H124" s="85" t="s">
        <v>2067</v>
      </c>
      <c r="I124" s="85" t="s">
        <v>2068</v>
      </c>
      <c r="J124" s="85" t="s">
        <v>1787</v>
      </c>
      <c r="K124" s="85" t="s">
        <v>2069</v>
      </c>
      <c r="L124" s="85" t="s">
        <v>2070</v>
      </c>
      <c r="M124" s="93"/>
      <c r="N124" s="105" t="s">
        <v>2071</v>
      </c>
      <c r="O124" s="106"/>
      <c r="P124" s="96"/>
      <c r="Q124" s="97"/>
    </row>
    <row r="125" spans="1:17" ht="12.75" customHeight="1">
      <c r="A125" s="98" t="s">
        <v>161</v>
      </c>
      <c r="B125" s="99"/>
      <c r="C125" s="100" t="s">
        <v>164</v>
      </c>
      <c r="D125" s="101" t="s">
        <v>689</v>
      </c>
      <c r="E125" s="86" t="s">
        <v>690</v>
      </c>
      <c r="F125" s="86" t="s">
        <v>691</v>
      </c>
      <c r="G125" s="86" t="s">
        <v>692</v>
      </c>
      <c r="H125" s="86" t="s">
        <v>1627</v>
      </c>
      <c r="I125" s="86" t="s">
        <v>690</v>
      </c>
      <c r="J125" s="86" t="s">
        <v>679</v>
      </c>
      <c r="K125" s="86" t="s">
        <v>2072</v>
      </c>
      <c r="L125" s="86" t="s">
        <v>827</v>
      </c>
      <c r="M125" s="102"/>
      <c r="N125" s="107"/>
      <c r="O125" s="108"/>
      <c r="P125" s="96"/>
      <c r="Q125" s="97"/>
    </row>
    <row r="126" spans="1:17" ht="12.75" customHeight="1">
      <c r="A126" s="89"/>
      <c r="B126" s="90">
        <v>19</v>
      </c>
      <c r="C126" s="91" t="s">
        <v>775</v>
      </c>
      <c r="D126" s="92" t="s">
        <v>776</v>
      </c>
      <c r="E126" s="85" t="s">
        <v>777</v>
      </c>
      <c r="F126" s="85" t="s">
        <v>778</v>
      </c>
      <c r="G126" s="85" t="s">
        <v>779</v>
      </c>
      <c r="H126" s="85" t="s">
        <v>1570</v>
      </c>
      <c r="I126" s="85" t="s">
        <v>2073</v>
      </c>
      <c r="J126" s="85" t="s">
        <v>2074</v>
      </c>
      <c r="K126" s="85" t="s">
        <v>2075</v>
      </c>
      <c r="L126" s="85" t="s">
        <v>2076</v>
      </c>
      <c r="M126" s="93"/>
      <c r="N126" s="105" t="s">
        <v>2077</v>
      </c>
      <c r="O126" s="106"/>
      <c r="P126" s="96"/>
      <c r="Q126" s="97"/>
    </row>
    <row r="127" spans="1:17" ht="12.75" customHeight="1">
      <c r="A127" s="98" t="s">
        <v>150</v>
      </c>
      <c r="B127" s="99"/>
      <c r="C127" s="100" t="s">
        <v>154</v>
      </c>
      <c r="D127" s="101" t="s">
        <v>781</v>
      </c>
      <c r="E127" s="86" t="s">
        <v>782</v>
      </c>
      <c r="F127" s="86" t="s">
        <v>783</v>
      </c>
      <c r="G127" s="86" t="s">
        <v>784</v>
      </c>
      <c r="H127" s="86" t="s">
        <v>712</v>
      </c>
      <c r="I127" s="86" t="s">
        <v>679</v>
      </c>
      <c r="J127" s="86" t="s">
        <v>1626</v>
      </c>
      <c r="K127" s="86" t="s">
        <v>690</v>
      </c>
      <c r="L127" s="86" t="s">
        <v>689</v>
      </c>
      <c r="M127" s="102"/>
      <c r="N127" s="107"/>
      <c r="O127" s="108"/>
      <c r="P127" s="96"/>
      <c r="Q127" s="97"/>
    </row>
    <row r="128" spans="1:17" ht="12.75" customHeight="1">
      <c r="A128" s="89"/>
      <c r="B128" s="90">
        <v>37</v>
      </c>
      <c r="C128" s="91" t="s">
        <v>1148</v>
      </c>
      <c r="D128" s="92" t="s">
        <v>1149</v>
      </c>
      <c r="E128" s="85" t="s">
        <v>1150</v>
      </c>
      <c r="F128" s="85" t="s">
        <v>1151</v>
      </c>
      <c r="G128" s="85" t="s">
        <v>1152</v>
      </c>
      <c r="H128" s="85" t="s">
        <v>1754</v>
      </c>
      <c r="I128" s="85" t="s">
        <v>1631</v>
      </c>
      <c r="J128" s="85" t="s">
        <v>1668</v>
      </c>
      <c r="K128" s="85" t="s">
        <v>2078</v>
      </c>
      <c r="L128" s="85" t="s">
        <v>2079</v>
      </c>
      <c r="M128" s="93"/>
      <c r="N128" s="105" t="s">
        <v>1413</v>
      </c>
      <c r="O128" s="106"/>
      <c r="P128" s="96"/>
      <c r="Q128" s="97"/>
    </row>
    <row r="129" spans="1:17" ht="12.75" customHeight="1">
      <c r="A129" s="98" t="s">
        <v>57</v>
      </c>
      <c r="B129" s="99"/>
      <c r="C129" s="100" t="s">
        <v>61</v>
      </c>
      <c r="D129" s="101" t="s">
        <v>1155</v>
      </c>
      <c r="E129" s="86" t="s">
        <v>947</v>
      </c>
      <c r="F129" s="86" t="s">
        <v>1143</v>
      </c>
      <c r="G129" s="86" t="s">
        <v>1156</v>
      </c>
      <c r="H129" s="86" t="s">
        <v>1737</v>
      </c>
      <c r="I129" s="86" t="s">
        <v>2080</v>
      </c>
      <c r="J129" s="86" t="s">
        <v>842</v>
      </c>
      <c r="K129" s="86" t="s">
        <v>1278</v>
      </c>
      <c r="L129" s="86" t="s">
        <v>2081</v>
      </c>
      <c r="M129" s="102"/>
      <c r="N129" s="107"/>
      <c r="O129" s="108"/>
      <c r="P129" s="96"/>
      <c r="Q129" s="97"/>
    </row>
    <row r="130" spans="1:17" ht="12.75" customHeight="1">
      <c r="A130" s="89"/>
      <c r="B130" s="90">
        <v>29</v>
      </c>
      <c r="C130" s="91" t="s">
        <v>997</v>
      </c>
      <c r="D130" s="92" t="s">
        <v>998</v>
      </c>
      <c r="E130" s="85" t="s">
        <v>976</v>
      </c>
      <c r="F130" s="85" t="s">
        <v>999</v>
      </c>
      <c r="G130" s="85" t="s">
        <v>1000</v>
      </c>
      <c r="H130" s="85" t="s">
        <v>2082</v>
      </c>
      <c r="I130" s="85" t="s">
        <v>2083</v>
      </c>
      <c r="J130" s="85" t="s">
        <v>2084</v>
      </c>
      <c r="K130" s="85" t="s">
        <v>2085</v>
      </c>
      <c r="L130" s="85" t="s">
        <v>2086</v>
      </c>
      <c r="M130" s="93"/>
      <c r="N130" s="105" t="s">
        <v>1402</v>
      </c>
      <c r="O130" s="106"/>
      <c r="P130" s="96"/>
      <c r="Q130" s="97"/>
    </row>
    <row r="131" spans="1:17" ht="12.75" customHeight="1">
      <c r="A131" s="98" t="s">
        <v>167</v>
      </c>
      <c r="B131" s="99"/>
      <c r="C131" s="100" t="s">
        <v>129</v>
      </c>
      <c r="D131" s="101" t="s">
        <v>1002</v>
      </c>
      <c r="E131" s="86" t="s">
        <v>980</v>
      </c>
      <c r="F131" s="86" t="s">
        <v>1003</v>
      </c>
      <c r="G131" s="86" t="s">
        <v>1004</v>
      </c>
      <c r="H131" s="86" t="s">
        <v>994</v>
      </c>
      <c r="I131" s="86" t="s">
        <v>2087</v>
      </c>
      <c r="J131" s="86" t="s">
        <v>1156</v>
      </c>
      <c r="K131" s="86" t="s">
        <v>1739</v>
      </c>
      <c r="L131" s="86" t="s">
        <v>2088</v>
      </c>
      <c r="M131" s="102"/>
      <c r="N131" s="107"/>
      <c r="O131" s="108"/>
      <c r="P131" s="96"/>
      <c r="Q131" s="97"/>
    </row>
    <row r="132" spans="1:17" ht="12.75" customHeight="1">
      <c r="A132" s="89"/>
      <c r="B132" s="90">
        <v>47</v>
      </c>
      <c r="C132" s="91" t="s">
        <v>1049</v>
      </c>
      <c r="D132" s="92" t="s">
        <v>1050</v>
      </c>
      <c r="E132" s="85" t="s">
        <v>1051</v>
      </c>
      <c r="F132" s="85" t="s">
        <v>1052</v>
      </c>
      <c r="G132" s="85" t="s">
        <v>1053</v>
      </c>
      <c r="H132" s="85" t="s">
        <v>2089</v>
      </c>
      <c r="I132" s="85" t="s">
        <v>2090</v>
      </c>
      <c r="J132" s="85" t="s">
        <v>2091</v>
      </c>
      <c r="K132" s="85" t="s">
        <v>2092</v>
      </c>
      <c r="L132" s="85"/>
      <c r="M132" s="93"/>
      <c r="N132" s="105" t="s">
        <v>2077</v>
      </c>
      <c r="O132" s="106"/>
      <c r="P132" s="96"/>
      <c r="Q132" s="97"/>
    </row>
    <row r="133" spans="1:17" ht="12.75" customHeight="1">
      <c r="A133" s="98" t="s">
        <v>22</v>
      </c>
      <c r="B133" s="99"/>
      <c r="C133" s="100" t="s">
        <v>27</v>
      </c>
      <c r="D133" s="101" t="s">
        <v>1055</v>
      </c>
      <c r="E133" s="86" t="s">
        <v>1056</v>
      </c>
      <c r="F133" s="86" t="s">
        <v>1057</v>
      </c>
      <c r="G133" s="86" t="s">
        <v>1058</v>
      </c>
      <c r="H133" s="86" t="s">
        <v>2093</v>
      </c>
      <c r="I133" s="86" t="s">
        <v>2094</v>
      </c>
      <c r="J133" s="86" t="s">
        <v>2095</v>
      </c>
      <c r="K133" s="86" t="s">
        <v>1408</v>
      </c>
      <c r="L133" s="86"/>
      <c r="M133" s="102"/>
      <c r="N133" s="107"/>
      <c r="O133" s="108"/>
      <c r="P133" s="96"/>
      <c r="Q133" s="97"/>
    </row>
    <row r="134" spans="1:17" ht="12.75" customHeight="1">
      <c r="A134" s="89"/>
      <c r="B134" s="90">
        <v>71</v>
      </c>
      <c r="C134" s="91" t="s">
        <v>1183</v>
      </c>
      <c r="D134" s="92" t="s">
        <v>1184</v>
      </c>
      <c r="E134" s="85" t="s">
        <v>1185</v>
      </c>
      <c r="F134" s="85" t="s">
        <v>1162</v>
      </c>
      <c r="G134" s="85" t="s">
        <v>1186</v>
      </c>
      <c r="H134" s="85" t="s">
        <v>2096</v>
      </c>
      <c r="I134" s="85" t="s">
        <v>2097</v>
      </c>
      <c r="J134" s="85" t="s">
        <v>2098</v>
      </c>
      <c r="K134" s="85" t="s">
        <v>2099</v>
      </c>
      <c r="L134" s="85"/>
      <c r="M134" s="93"/>
      <c r="N134" s="105" t="s">
        <v>1407</v>
      </c>
      <c r="O134" s="106"/>
      <c r="P134" s="96"/>
      <c r="Q134" s="97"/>
    </row>
    <row r="135" spans="1:17" ht="12.75" customHeight="1">
      <c r="A135" s="98" t="s">
        <v>395</v>
      </c>
      <c r="B135" s="99"/>
      <c r="C135" s="100" t="s">
        <v>398</v>
      </c>
      <c r="D135" s="101" t="s">
        <v>1188</v>
      </c>
      <c r="E135" s="86" t="s">
        <v>1189</v>
      </c>
      <c r="F135" s="86" t="s">
        <v>1167</v>
      </c>
      <c r="G135" s="86" t="s">
        <v>1190</v>
      </c>
      <c r="H135" s="86" t="s">
        <v>2100</v>
      </c>
      <c r="I135" s="86" t="s">
        <v>1202</v>
      </c>
      <c r="J135" s="86" t="s">
        <v>1077</v>
      </c>
      <c r="K135" s="86" t="s">
        <v>2006</v>
      </c>
      <c r="L135" s="86"/>
      <c r="M135" s="102"/>
      <c r="N135" s="107"/>
      <c r="O135" s="108"/>
      <c r="P135" s="96"/>
      <c r="Q135" s="97"/>
    </row>
    <row r="136" spans="1:17" ht="12.75" customHeight="1">
      <c r="A136" s="89"/>
      <c r="B136" s="90">
        <v>74</v>
      </c>
      <c r="C136" s="91" t="s">
        <v>1340</v>
      </c>
      <c r="D136" s="92" t="s">
        <v>1341</v>
      </c>
      <c r="E136" s="85" t="s">
        <v>1342</v>
      </c>
      <c r="F136" s="85" t="s">
        <v>1343</v>
      </c>
      <c r="G136" s="85" t="s">
        <v>1344</v>
      </c>
      <c r="H136" s="85" t="s">
        <v>2101</v>
      </c>
      <c r="I136" s="85" t="s">
        <v>2102</v>
      </c>
      <c r="J136" s="85" t="s">
        <v>2103</v>
      </c>
      <c r="K136" s="85" t="s">
        <v>2011</v>
      </c>
      <c r="L136" s="85"/>
      <c r="M136" s="93"/>
      <c r="N136" s="105" t="s">
        <v>2077</v>
      </c>
      <c r="O136" s="106"/>
      <c r="P136" s="96"/>
      <c r="Q136" s="97"/>
    </row>
    <row r="137" spans="1:17" ht="12.75" customHeight="1">
      <c r="A137" s="98" t="s">
        <v>395</v>
      </c>
      <c r="B137" s="99"/>
      <c r="C137" s="100" t="s">
        <v>409</v>
      </c>
      <c r="D137" s="101" t="s">
        <v>1270</v>
      </c>
      <c r="E137" s="86" t="s">
        <v>1312</v>
      </c>
      <c r="F137" s="86" t="s">
        <v>1346</v>
      </c>
      <c r="G137" s="86" t="s">
        <v>1347</v>
      </c>
      <c r="H137" s="86" t="s">
        <v>2104</v>
      </c>
      <c r="I137" s="86" t="s">
        <v>2105</v>
      </c>
      <c r="J137" s="86" t="s">
        <v>2106</v>
      </c>
      <c r="K137" s="86" t="s">
        <v>2017</v>
      </c>
      <c r="L137" s="86"/>
      <c r="M137" s="102"/>
      <c r="N137" s="107"/>
      <c r="O137" s="108"/>
      <c r="P137" s="96"/>
      <c r="Q137" s="97"/>
    </row>
    <row r="138" spans="1:17" ht="12.75" customHeight="1">
      <c r="A138" s="89"/>
      <c r="B138" s="90">
        <v>68</v>
      </c>
      <c r="C138" s="91" t="s">
        <v>1367</v>
      </c>
      <c r="D138" s="92" t="s">
        <v>1368</v>
      </c>
      <c r="E138" s="85" t="s">
        <v>1369</v>
      </c>
      <c r="F138" s="85" t="s">
        <v>1370</v>
      </c>
      <c r="G138" s="85" t="s">
        <v>1371</v>
      </c>
      <c r="H138" s="85" t="s">
        <v>2043</v>
      </c>
      <c r="I138" s="85" t="s">
        <v>2107</v>
      </c>
      <c r="J138" s="85" t="s">
        <v>2108</v>
      </c>
      <c r="K138" s="85" t="s">
        <v>2109</v>
      </c>
      <c r="L138" s="85"/>
      <c r="M138" s="93"/>
      <c r="N138" s="105" t="s">
        <v>2110</v>
      </c>
      <c r="O138" s="106"/>
      <c r="P138" s="96"/>
      <c r="Q138" s="97"/>
    </row>
    <row r="139" spans="1:17" ht="12.75" customHeight="1">
      <c r="A139" s="98" t="s">
        <v>161</v>
      </c>
      <c r="B139" s="99"/>
      <c r="C139" s="100" t="s">
        <v>380</v>
      </c>
      <c r="D139" s="101" t="s">
        <v>1374</v>
      </c>
      <c r="E139" s="86" t="s">
        <v>1374</v>
      </c>
      <c r="F139" s="86" t="s">
        <v>1291</v>
      </c>
      <c r="G139" s="86" t="s">
        <v>1375</v>
      </c>
      <c r="H139" s="86" t="s">
        <v>2111</v>
      </c>
      <c r="I139" s="86" t="s">
        <v>2112</v>
      </c>
      <c r="J139" s="86" t="s">
        <v>2113</v>
      </c>
      <c r="K139" s="86" t="s">
        <v>1132</v>
      </c>
      <c r="L139" s="86"/>
      <c r="M139" s="102"/>
      <c r="N139" s="107"/>
      <c r="O139" s="108"/>
      <c r="P139" s="96"/>
      <c r="Q139" s="97"/>
    </row>
    <row r="140" spans="1:17" ht="12.75" customHeight="1">
      <c r="A140" s="89"/>
      <c r="B140" s="90">
        <v>1</v>
      </c>
      <c r="C140" s="91" t="s">
        <v>548</v>
      </c>
      <c r="D140" s="92" t="s">
        <v>549</v>
      </c>
      <c r="E140" s="85" t="s">
        <v>550</v>
      </c>
      <c r="F140" s="85" t="s">
        <v>551</v>
      </c>
      <c r="G140" s="85" t="s">
        <v>552</v>
      </c>
      <c r="H140" s="85" t="s">
        <v>2114</v>
      </c>
      <c r="I140" s="85" t="s">
        <v>769</v>
      </c>
      <c r="J140" s="85" t="s">
        <v>2115</v>
      </c>
      <c r="K140" s="85"/>
      <c r="L140" s="85"/>
      <c r="M140" s="93"/>
      <c r="N140" s="105" t="s">
        <v>2071</v>
      </c>
      <c r="O140" s="106"/>
      <c r="P140" s="96"/>
      <c r="Q140" s="97"/>
    </row>
    <row r="141" spans="1:17" ht="12.75" customHeight="1">
      <c r="A141" s="98" t="s">
        <v>22</v>
      </c>
      <c r="B141" s="99"/>
      <c r="C141" s="100" t="s">
        <v>33</v>
      </c>
      <c r="D141" s="101" t="s">
        <v>554</v>
      </c>
      <c r="E141" s="86" t="s">
        <v>555</v>
      </c>
      <c r="F141" s="86" t="s">
        <v>556</v>
      </c>
      <c r="G141" s="86" t="s">
        <v>556</v>
      </c>
      <c r="H141" s="86" t="s">
        <v>556</v>
      </c>
      <c r="I141" s="86" t="s">
        <v>554</v>
      </c>
      <c r="J141" s="86" t="s">
        <v>556</v>
      </c>
      <c r="K141" s="86"/>
      <c r="L141" s="86"/>
      <c r="M141" s="102"/>
      <c r="N141" s="107"/>
      <c r="O141" s="108"/>
      <c r="P141" s="96"/>
      <c r="Q141" s="97"/>
    </row>
    <row r="142" spans="1:17" ht="12.75" customHeight="1">
      <c r="A142" s="89"/>
      <c r="B142" s="90">
        <v>49</v>
      </c>
      <c r="C142" s="91" t="s">
        <v>1107</v>
      </c>
      <c r="D142" s="92" t="s">
        <v>1108</v>
      </c>
      <c r="E142" s="85" t="s">
        <v>1109</v>
      </c>
      <c r="F142" s="85" t="s">
        <v>697</v>
      </c>
      <c r="G142" s="85" t="s">
        <v>778</v>
      </c>
      <c r="H142" s="85" t="s">
        <v>1765</v>
      </c>
      <c r="I142" s="85" t="s">
        <v>2116</v>
      </c>
      <c r="J142" s="85" t="s">
        <v>2117</v>
      </c>
      <c r="K142" s="85"/>
      <c r="L142" s="85"/>
      <c r="M142" s="93"/>
      <c r="N142" s="105" t="s">
        <v>1413</v>
      </c>
      <c r="O142" s="106"/>
      <c r="P142" s="96"/>
      <c r="Q142" s="97"/>
    </row>
    <row r="143" spans="1:17" ht="12.75" customHeight="1">
      <c r="A143" s="98" t="s">
        <v>150</v>
      </c>
      <c r="B143" s="99"/>
      <c r="C143" s="100" t="s">
        <v>154</v>
      </c>
      <c r="D143" s="101" t="s">
        <v>1111</v>
      </c>
      <c r="E143" s="86" t="s">
        <v>971</v>
      </c>
      <c r="F143" s="86" t="s">
        <v>1112</v>
      </c>
      <c r="G143" s="86" t="s">
        <v>782</v>
      </c>
      <c r="H143" s="86" t="s">
        <v>2118</v>
      </c>
      <c r="I143" s="86" t="s">
        <v>2119</v>
      </c>
      <c r="J143" s="86" t="s">
        <v>795</v>
      </c>
      <c r="K143" s="86"/>
      <c r="L143" s="86"/>
      <c r="M143" s="102"/>
      <c r="N143" s="107"/>
      <c r="O143" s="108"/>
      <c r="P143" s="96"/>
      <c r="Q143" s="97"/>
    </row>
    <row r="144" spans="1:17" ht="12.75" customHeight="1">
      <c r="A144" s="89"/>
      <c r="B144" s="90">
        <v>65</v>
      </c>
      <c r="C144" s="91" t="s">
        <v>1125</v>
      </c>
      <c r="D144" s="92" t="s">
        <v>1126</v>
      </c>
      <c r="E144" s="85" t="s">
        <v>1127</v>
      </c>
      <c r="F144" s="85" t="s">
        <v>1128</v>
      </c>
      <c r="G144" s="85" t="s">
        <v>1129</v>
      </c>
      <c r="H144" s="85" t="s">
        <v>2120</v>
      </c>
      <c r="I144" s="85" t="s">
        <v>2121</v>
      </c>
      <c r="J144" s="85" t="s">
        <v>2122</v>
      </c>
      <c r="K144" s="85"/>
      <c r="L144" s="85"/>
      <c r="M144" s="93"/>
      <c r="N144" s="105" t="s">
        <v>1413</v>
      </c>
      <c r="O144" s="106"/>
      <c r="P144" s="96"/>
      <c r="Q144" s="97"/>
    </row>
    <row r="145" spans="1:17" ht="12.75" customHeight="1">
      <c r="A145" s="98" t="s">
        <v>161</v>
      </c>
      <c r="B145" s="99"/>
      <c r="C145" s="100" t="s">
        <v>366</v>
      </c>
      <c r="D145" s="101" t="s">
        <v>1131</v>
      </c>
      <c r="E145" s="86" t="s">
        <v>1132</v>
      </c>
      <c r="F145" s="86" t="s">
        <v>1133</v>
      </c>
      <c r="G145" s="86" t="s">
        <v>1134</v>
      </c>
      <c r="H145" s="86" t="s">
        <v>2123</v>
      </c>
      <c r="I145" s="86" t="s">
        <v>2123</v>
      </c>
      <c r="J145" s="86" t="s">
        <v>1104</v>
      </c>
      <c r="K145" s="86"/>
      <c r="L145" s="86"/>
      <c r="M145" s="102"/>
      <c r="N145" s="107"/>
      <c r="O145" s="108"/>
      <c r="P145" s="96"/>
      <c r="Q145" s="97"/>
    </row>
    <row r="146" spans="1:17" ht="12.75" customHeight="1">
      <c r="A146" s="89"/>
      <c r="B146" s="90">
        <v>45</v>
      </c>
      <c r="C146" s="91" t="s">
        <v>1358</v>
      </c>
      <c r="D146" s="92" t="s">
        <v>858</v>
      </c>
      <c r="E146" s="85" t="s">
        <v>1359</v>
      </c>
      <c r="F146" s="85" t="s">
        <v>1360</v>
      </c>
      <c r="G146" s="85" t="s">
        <v>1287</v>
      </c>
      <c r="H146" s="85" t="s">
        <v>2124</v>
      </c>
      <c r="I146" s="85" t="s">
        <v>2125</v>
      </c>
      <c r="J146" s="85" t="s">
        <v>2126</v>
      </c>
      <c r="K146" s="85"/>
      <c r="L146" s="85"/>
      <c r="M146" s="93"/>
      <c r="N146" s="105" t="s">
        <v>2071</v>
      </c>
      <c r="O146" s="106"/>
      <c r="P146" s="96"/>
      <c r="Q146" s="97"/>
    </row>
    <row r="147" spans="1:17" ht="12.75" customHeight="1">
      <c r="A147" s="98" t="s">
        <v>161</v>
      </c>
      <c r="B147" s="99"/>
      <c r="C147" s="100" t="s">
        <v>164</v>
      </c>
      <c r="D147" s="101" t="s">
        <v>1362</v>
      </c>
      <c r="E147" s="86" t="s">
        <v>1363</v>
      </c>
      <c r="F147" s="86" t="s">
        <v>1364</v>
      </c>
      <c r="G147" s="86" t="s">
        <v>1291</v>
      </c>
      <c r="H147" s="86" t="s">
        <v>2127</v>
      </c>
      <c r="I147" s="86" t="s">
        <v>1638</v>
      </c>
      <c r="J147" s="86" t="s">
        <v>1814</v>
      </c>
      <c r="K147" s="86"/>
      <c r="L147" s="86"/>
      <c r="M147" s="102"/>
      <c r="N147" s="107"/>
      <c r="O147" s="108"/>
      <c r="P147" s="96"/>
      <c r="Q147" s="97"/>
    </row>
    <row r="148" spans="1:17" ht="12.75" customHeight="1">
      <c r="A148" s="89"/>
      <c r="B148" s="90">
        <v>32</v>
      </c>
      <c r="C148" s="91" t="s">
        <v>1350</v>
      </c>
      <c r="D148" s="92" t="s">
        <v>924</v>
      </c>
      <c r="E148" s="85" t="s">
        <v>1351</v>
      </c>
      <c r="F148" s="85" t="s">
        <v>1352</v>
      </c>
      <c r="G148" s="85" t="s">
        <v>1352</v>
      </c>
      <c r="H148" s="85" t="s">
        <v>1688</v>
      </c>
      <c r="I148" s="85" t="s">
        <v>1778</v>
      </c>
      <c r="J148" s="85"/>
      <c r="K148" s="85"/>
      <c r="L148" s="85"/>
      <c r="M148" s="93"/>
      <c r="N148" s="105" t="s">
        <v>2077</v>
      </c>
      <c r="O148" s="106"/>
      <c r="P148" s="96"/>
      <c r="Q148" s="97"/>
    </row>
    <row r="149" spans="1:17" ht="12.75" customHeight="1">
      <c r="A149" s="98" t="s">
        <v>150</v>
      </c>
      <c r="B149" s="99"/>
      <c r="C149" s="100" t="s">
        <v>216</v>
      </c>
      <c r="D149" s="101" t="s">
        <v>875</v>
      </c>
      <c r="E149" s="86" t="s">
        <v>1354</v>
      </c>
      <c r="F149" s="86" t="s">
        <v>1355</v>
      </c>
      <c r="G149" s="86" t="s">
        <v>1112</v>
      </c>
      <c r="H149" s="86" t="s">
        <v>816</v>
      </c>
      <c r="I149" s="86" t="s">
        <v>825</v>
      </c>
      <c r="J149" s="86"/>
      <c r="K149" s="86"/>
      <c r="L149" s="86"/>
      <c r="M149" s="102"/>
      <c r="N149" s="107"/>
      <c r="O149" s="108"/>
      <c r="P149" s="96"/>
      <c r="Q149" s="97"/>
    </row>
    <row r="150" spans="1:17" ht="12.75" customHeight="1">
      <c r="A150" s="89"/>
      <c r="B150" s="90">
        <v>34</v>
      </c>
      <c r="C150" s="91" t="s">
        <v>1378</v>
      </c>
      <c r="D150" s="92" t="s">
        <v>1379</v>
      </c>
      <c r="E150" s="85" t="s">
        <v>1380</v>
      </c>
      <c r="F150" s="85" t="s">
        <v>1381</v>
      </c>
      <c r="G150" s="85" t="s">
        <v>1382</v>
      </c>
      <c r="H150" s="85" t="s">
        <v>2128</v>
      </c>
      <c r="I150" s="85" t="s">
        <v>2129</v>
      </c>
      <c r="J150" s="85"/>
      <c r="K150" s="85"/>
      <c r="L150" s="85"/>
      <c r="M150" s="93"/>
      <c r="N150" s="105" t="s">
        <v>1407</v>
      </c>
      <c r="O150" s="106"/>
      <c r="P150" s="96"/>
      <c r="Q150" s="97"/>
    </row>
    <row r="151" spans="1:17" ht="12.75" customHeight="1">
      <c r="A151" s="98" t="s">
        <v>150</v>
      </c>
      <c r="B151" s="99"/>
      <c r="C151" s="100" t="s">
        <v>154</v>
      </c>
      <c r="D151" s="101" t="s">
        <v>1385</v>
      </c>
      <c r="E151" s="86" t="s">
        <v>1386</v>
      </c>
      <c r="F151" s="86" t="s">
        <v>1387</v>
      </c>
      <c r="G151" s="86" t="s">
        <v>1388</v>
      </c>
      <c r="H151" s="86" t="s">
        <v>2130</v>
      </c>
      <c r="I151" s="86" t="s">
        <v>2131</v>
      </c>
      <c r="J151" s="86"/>
      <c r="K151" s="86"/>
      <c r="L151" s="86"/>
      <c r="M151" s="102"/>
      <c r="N151" s="107"/>
      <c r="O151" s="108"/>
      <c r="P151" s="96"/>
      <c r="Q151" s="97"/>
    </row>
    <row r="152" spans="1:17" ht="12.75" customHeight="1">
      <c r="A152" s="89"/>
      <c r="B152" s="90">
        <v>2</v>
      </c>
      <c r="C152" s="91" t="s">
        <v>601</v>
      </c>
      <c r="D152" s="92" t="s">
        <v>602</v>
      </c>
      <c r="E152" s="85" t="s">
        <v>603</v>
      </c>
      <c r="F152" s="85" t="s">
        <v>604</v>
      </c>
      <c r="G152" s="85" t="s">
        <v>605</v>
      </c>
      <c r="H152" s="85" t="s">
        <v>2132</v>
      </c>
      <c r="I152" s="85"/>
      <c r="J152" s="85"/>
      <c r="K152" s="85"/>
      <c r="L152" s="85"/>
      <c r="M152" s="93"/>
      <c r="N152" s="105" t="s">
        <v>2077</v>
      </c>
      <c r="O152" s="106"/>
      <c r="P152" s="96"/>
      <c r="Q152" s="97"/>
    </row>
    <row r="153" spans="1:17" ht="12.75" customHeight="1">
      <c r="A153" s="98" t="s">
        <v>22</v>
      </c>
      <c r="B153" s="99"/>
      <c r="C153" s="100" t="s">
        <v>33</v>
      </c>
      <c r="D153" s="101" t="s">
        <v>567</v>
      </c>
      <c r="E153" s="86" t="s">
        <v>597</v>
      </c>
      <c r="F153" s="86" t="s">
        <v>566</v>
      </c>
      <c r="G153" s="86" t="s">
        <v>565</v>
      </c>
      <c r="H153" s="86" t="s">
        <v>565</v>
      </c>
      <c r="I153" s="86"/>
      <c r="J153" s="86"/>
      <c r="K153" s="86"/>
      <c r="L153" s="86"/>
      <c r="M153" s="102"/>
      <c r="N153" s="107"/>
      <c r="O153" s="108"/>
      <c r="P153" s="96"/>
      <c r="Q153" s="97"/>
    </row>
    <row r="154" spans="1:17" ht="12.75" customHeight="1">
      <c r="A154" s="89"/>
      <c r="B154" s="90">
        <v>51</v>
      </c>
      <c r="C154" s="91" t="s">
        <v>1082</v>
      </c>
      <c r="D154" s="92" t="s">
        <v>1083</v>
      </c>
      <c r="E154" s="85" t="s">
        <v>1084</v>
      </c>
      <c r="F154" s="85" t="s">
        <v>1085</v>
      </c>
      <c r="G154" s="85" t="s">
        <v>1086</v>
      </c>
      <c r="H154" s="85" t="s">
        <v>2133</v>
      </c>
      <c r="I154" s="85"/>
      <c r="J154" s="85"/>
      <c r="K154" s="85"/>
      <c r="L154" s="85"/>
      <c r="M154" s="93"/>
      <c r="N154" s="105" t="s">
        <v>1413</v>
      </c>
      <c r="O154" s="106"/>
      <c r="P154" s="96"/>
      <c r="Q154" s="97"/>
    </row>
    <row r="155" spans="1:17" ht="12.75" customHeight="1">
      <c r="A155" s="98" t="s">
        <v>301</v>
      </c>
      <c r="B155" s="99"/>
      <c r="C155" s="100" t="s">
        <v>304</v>
      </c>
      <c r="D155" s="101" t="s">
        <v>1089</v>
      </c>
      <c r="E155" s="86" t="s">
        <v>1090</v>
      </c>
      <c r="F155" s="86" t="s">
        <v>1091</v>
      </c>
      <c r="G155" s="86" t="s">
        <v>1092</v>
      </c>
      <c r="H155" s="86" t="s">
        <v>2134</v>
      </c>
      <c r="I155" s="86"/>
      <c r="J155" s="86"/>
      <c r="K155" s="86"/>
      <c r="L155" s="86"/>
      <c r="M155" s="102"/>
      <c r="N155" s="107"/>
      <c r="O155" s="108"/>
      <c r="P155" s="96"/>
      <c r="Q155" s="97"/>
    </row>
    <row r="156" spans="1:17" ht="12.75" customHeight="1">
      <c r="A156" s="89"/>
      <c r="B156" s="90">
        <v>80</v>
      </c>
      <c r="C156" s="91" t="s">
        <v>1239</v>
      </c>
      <c r="D156" s="92" t="s">
        <v>1240</v>
      </c>
      <c r="E156" s="85" t="s">
        <v>1241</v>
      </c>
      <c r="F156" s="85" t="s">
        <v>1242</v>
      </c>
      <c r="G156" s="85" t="s">
        <v>1243</v>
      </c>
      <c r="H156" s="85" t="s">
        <v>2135</v>
      </c>
      <c r="I156" s="85"/>
      <c r="J156" s="85"/>
      <c r="K156" s="85"/>
      <c r="L156" s="85"/>
      <c r="M156" s="93"/>
      <c r="N156" s="105" t="s">
        <v>1413</v>
      </c>
      <c r="O156" s="106"/>
      <c r="P156" s="96"/>
      <c r="Q156" s="97"/>
    </row>
    <row r="157" spans="1:17" ht="12.75" customHeight="1">
      <c r="A157" s="98" t="s">
        <v>395</v>
      </c>
      <c r="B157" s="99"/>
      <c r="C157" s="100" t="s">
        <v>442</v>
      </c>
      <c r="D157" s="101" t="s">
        <v>1245</v>
      </c>
      <c r="E157" s="86" t="s">
        <v>1246</v>
      </c>
      <c r="F157" s="86" t="s">
        <v>1247</v>
      </c>
      <c r="G157" s="86" t="s">
        <v>1248</v>
      </c>
      <c r="H157" s="86" t="s">
        <v>1248</v>
      </c>
      <c r="I157" s="86"/>
      <c r="J157" s="86"/>
      <c r="K157" s="86"/>
      <c r="L157" s="86"/>
      <c r="M157" s="102"/>
      <c r="N157" s="107"/>
      <c r="O157" s="108"/>
      <c r="P157" s="96"/>
      <c r="Q157" s="97"/>
    </row>
    <row r="158" spans="1:17" ht="12.75" customHeight="1">
      <c r="A158" s="89"/>
      <c r="B158" s="90">
        <v>81</v>
      </c>
      <c r="C158" s="91" t="s">
        <v>1330</v>
      </c>
      <c r="D158" s="92" t="s">
        <v>1331</v>
      </c>
      <c r="E158" s="85" t="s">
        <v>1332</v>
      </c>
      <c r="F158" s="85" t="s">
        <v>1333</v>
      </c>
      <c r="G158" s="85" t="s">
        <v>1334</v>
      </c>
      <c r="H158" s="85" t="s">
        <v>2136</v>
      </c>
      <c r="I158" s="85"/>
      <c r="J158" s="85"/>
      <c r="K158" s="85"/>
      <c r="L158" s="85"/>
      <c r="M158" s="93"/>
      <c r="N158" s="105" t="s">
        <v>2137</v>
      </c>
      <c r="O158" s="106"/>
      <c r="P158" s="96"/>
      <c r="Q158" s="97"/>
    </row>
    <row r="159" spans="1:17" ht="12.75" customHeight="1">
      <c r="A159" s="98" t="s">
        <v>395</v>
      </c>
      <c r="B159" s="99"/>
      <c r="C159" s="100" t="s">
        <v>409</v>
      </c>
      <c r="D159" s="101" t="s">
        <v>1313</v>
      </c>
      <c r="E159" s="86" t="s">
        <v>1245</v>
      </c>
      <c r="F159" s="86" t="s">
        <v>1336</v>
      </c>
      <c r="G159" s="86" t="s">
        <v>1337</v>
      </c>
      <c r="H159" s="86" t="s">
        <v>1259</v>
      </c>
      <c r="I159" s="86"/>
      <c r="J159" s="86"/>
      <c r="K159" s="86"/>
      <c r="L159" s="86"/>
      <c r="M159" s="102"/>
      <c r="N159" s="107"/>
      <c r="O159" s="108"/>
      <c r="P159" s="96"/>
      <c r="Q159" s="97"/>
    </row>
    <row r="160" spans="1:17" ht="12.75" customHeight="1">
      <c r="A160" s="89"/>
      <c r="B160" s="90">
        <v>208</v>
      </c>
      <c r="C160" s="91" t="s">
        <v>673</v>
      </c>
      <c r="D160" s="92" t="s">
        <v>674</v>
      </c>
      <c r="E160" s="85" t="s">
        <v>675</v>
      </c>
      <c r="F160" s="85" t="s">
        <v>676</v>
      </c>
      <c r="G160" s="85" t="s">
        <v>677</v>
      </c>
      <c r="H160" s="85"/>
      <c r="I160" s="85"/>
      <c r="J160" s="85"/>
      <c r="K160" s="85"/>
      <c r="L160" s="85"/>
      <c r="M160" s="93"/>
      <c r="N160" s="105" t="s">
        <v>1413</v>
      </c>
      <c r="O160" s="106"/>
      <c r="P160" s="96"/>
      <c r="Q160" s="97"/>
    </row>
    <row r="161" spans="1:17" ht="12.75" customHeight="1">
      <c r="A161" s="98" t="s">
        <v>120</v>
      </c>
      <c r="B161" s="99"/>
      <c r="C161" s="100" t="s">
        <v>147</v>
      </c>
      <c r="D161" s="101" t="s">
        <v>679</v>
      </c>
      <c r="E161" s="86" t="s">
        <v>680</v>
      </c>
      <c r="F161" s="86" t="s">
        <v>679</v>
      </c>
      <c r="G161" s="86" t="s">
        <v>681</v>
      </c>
      <c r="H161" s="86"/>
      <c r="I161" s="86"/>
      <c r="J161" s="86"/>
      <c r="K161" s="86"/>
      <c r="L161" s="86"/>
      <c r="M161" s="102"/>
      <c r="N161" s="107"/>
      <c r="O161" s="108"/>
      <c r="P161" s="96"/>
      <c r="Q161" s="97"/>
    </row>
    <row r="162" spans="1:17" ht="12.75" customHeight="1">
      <c r="A162" s="89"/>
      <c r="B162" s="90">
        <v>43</v>
      </c>
      <c r="C162" s="91" t="s">
        <v>891</v>
      </c>
      <c r="D162" s="92" t="s">
        <v>892</v>
      </c>
      <c r="E162" s="85" t="s">
        <v>893</v>
      </c>
      <c r="F162" s="85" t="s">
        <v>882</v>
      </c>
      <c r="G162" s="85" t="s">
        <v>894</v>
      </c>
      <c r="H162" s="85"/>
      <c r="I162" s="85"/>
      <c r="J162" s="85"/>
      <c r="K162" s="85"/>
      <c r="L162" s="85"/>
      <c r="M162" s="93"/>
      <c r="N162" s="105" t="s">
        <v>2077</v>
      </c>
      <c r="O162" s="106"/>
      <c r="P162" s="96"/>
      <c r="Q162" s="97"/>
    </row>
    <row r="163" spans="1:17" ht="12.75" customHeight="1">
      <c r="A163" s="98" t="s">
        <v>150</v>
      </c>
      <c r="B163" s="99"/>
      <c r="C163" s="100" t="s">
        <v>268</v>
      </c>
      <c r="D163" s="101" t="s">
        <v>896</v>
      </c>
      <c r="E163" s="86" t="s">
        <v>897</v>
      </c>
      <c r="F163" s="86" t="s">
        <v>887</v>
      </c>
      <c r="G163" s="86" t="s">
        <v>898</v>
      </c>
      <c r="H163" s="86"/>
      <c r="I163" s="86"/>
      <c r="J163" s="86"/>
      <c r="K163" s="86"/>
      <c r="L163" s="86"/>
      <c r="M163" s="102"/>
      <c r="N163" s="107"/>
      <c r="O163" s="108"/>
      <c r="P163" s="96"/>
      <c r="Q163" s="97"/>
    </row>
    <row r="164" spans="1:17" ht="12.75" customHeight="1">
      <c r="A164" s="89"/>
      <c r="B164" s="90">
        <v>75</v>
      </c>
      <c r="C164" s="91" t="s">
        <v>1205</v>
      </c>
      <c r="D164" s="92" t="s">
        <v>1206</v>
      </c>
      <c r="E164" s="85" t="s">
        <v>1207</v>
      </c>
      <c r="F164" s="85" t="s">
        <v>1208</v>
      </c>
      <c r="G164" s="85" t="s">
        <v>1209</v>
      </c>
      <c r="H164" s="85"/>
      <c r="I164" s="85"/>
      <c r="J164" s="85"/>
      <c r="K164" s="85"/>
      <c r="L164" s="85"/>
      <c r="M164" s="93"/>
      <c r="N164" s="105" t="s">
        <v>2077</v>
      </c>
      <c r="O164" s="106"/>
      <c r="P164" s="96"/>
      <c r="Q164" s="97"/>
    </row>
    <row r="165" spans="1:17" ht="12.75" customHeight="1">
      <c r="A165" s="98" t="s">
        <v>395</v>
      </c>
      <c r="B165" s="99"/>
      <c r="C165" s="100" t="s">
        <v>419</v>
      </c>
      <c r="D165" s="101" t="s">
        <v>1211</v>
      </c>
      <c r="E165" s="86" t="s">
        <v>1212</v>
      </c>
      <c r="F165" s="86" t="s">
        <v>1213</v>
      </c>
      <c r="G165" s="86" t="s">
        <v>1214</v>
      </c>
      <c r="H165" s="86"/>
      <c r="I165" s="86"/>
      <c r="J165" s="86"/>
      <c r="K165" s="86"/>
      <c r="L165" s="86"/>
      <c r="M165" s="102"/>
      <c r="N165" s="107"/>
      <c r="O165" s="108"/>
      <c r="P165" s="96"/>
      <c r="Q165" s="97"/>
    </row>
    <row r="166" spans="1:17" ht="12.75" customHeight="1">
      <c r="A166" s="89"/>
      <c r="B166" s="90">
        <v>58</v>
      </c>
      <c r="C166" s="91" t="s">
        <v>1295</v>
      </c>
      <c r="D166" s="92" t="s">
        <v>1296</v>
      </c>
      <c r="E166" s="85" t="s">
        <v>1297</v>
      </c>
      <c r="F166" s="85" t="s">
        <v>1298</v>
      </c>
      <c r="G166" s="85" t="s">
        <v>1299</v>
      </c>
      <c r="H166" s="85"/>
      <c r="I166" s="85"/>
      <c r="J166" s="85"/>
      <c r="K166" s="85"/>
      <c r="L166" s="85"/>
      <c r="M166" s="93"/>
      <c r="N166" s="105" t="s">
        <v>2077</v>
      </c>
      <c r="O166" s="106"/>
      <c r="P166" s="96"/>
      <c r="Q166" s="97"/>
    </row>
    <row r="167" spans="1:17" ht="12.75" customHeight="1">
      <c r="A167" s="98" t="s">
        <v>301</v>
      </c>
      <c r="B167" s="99"/>
      <c r="C167" s="100" t="s">
        <v>216</v>
      </c>
      <c r="D167" s="101" t="s">
        <v>1301</v>
      </c>
      <c r="E167" s="86" t="s">
        <v>1031</v>
      </c>
      <c r="F167" s="86" t="s">
        <v>1302</v>
      </c>
      <c r="G167" s="86" t="s">
        <v>1303</v>
      </c>
      <c r="H167" s="86"/>
      <c r="I167" s="86"/>
      <c r="J167" s="86"/>
      <c r="K167" s="86"/>
      <c r="L167" s="86"/>
      <c r="M167" s="102"/>
      <c r="N167" s="107"/>
      <c r="O167" s="108"/>
      <c r="P167" s="96"/>
      <c r="Q167" s="97"/>
    </row>
    <row r="168" spans="1:17" ht="12.75" customHeight="1">
      <c r="A168" s="89"/>
      <c r="B168" s="90">
        <v>42</v>
      </c>
      <c r="C168" s="91" t="s">
        <v>1390</v>
      </c>
      <c r="D168" s="92" t="s">
        <v>1391</v>
      </c>
      <c r="E168" s="85" t="s">
        <v>1392</v>
      </c>
      <c r="F168" s="85" t="s">
        <v>1393</v>
      </c>
      <c r="G168" s="85"/>
      <c r="H168" s="85"/>
      <c r="I168" s="85"/>
      <c r="J168" s="85"/>
      <c r="K168" s="85"/>
      <c r="L168" s="85"/>
      <c r="M168" s="93"/>
      <c r="N168" s="105" t="s">
        <v>1394</v>
      </c>
      <c r="O168" s="106"/>
      <c r="P168" s="96"/>
      <c r="Q168" s="97"/>
    </row>
    <row r="169" spans="1:17" ht="12.75" customHeight="1">
      <c r="A169" s="98" t="s">
        <v>150</v>
      </c>
      <c r="B169" s="99"/>
      <c r="C169" s="100" t="s">
        <v>154</v>
      </c>
      <c r="D169" s="101" t="s">
        <v>1395</v>
      </c>
      <c r="E169" s="86" t="s">
        <v>1396</v>
      </c>
      <c r="F169" s="86" t="s">
        <v>1397</v>
      </c>
      <c r="G169" s="86"/>
      <c r="H169" s="86"/>
      <c r="I169" s="86"/>
      <c r="J169" s="86"/>
      <c r="K169" s="86"/>
      <c r="L169" s="86"/>
      <c r="M169" s="102"/>
      <c r="N169" s="107"/>
      <c r="O169" s="108"/>
      <c r="P169" s="96"/>
      <c r="Q169" s="97"/>
    </row>
    <row r="170" spans="1:17" ht="12.75" customHeight="1">
      <c r="A170" s="89"/>
      <c r="B170" s="90">
        <v>44</v>
      </c>
      <c r="C170" s="91" t="s">
        <v>1398</v>
      </c>
      <c r="D170" s="92" t="s">
        <v>1399</v>
      </c>
      <c r="E170" s="85" t="s">
        <v>1400</v>
      </c>
      <c r="F170" s="85" t="s">
        <v>1401</v>
      </c>
      <c r="G170" s="85"/>
      <c r="H170" s="85"/>
      <c r="I170" s="85"/>
      <c r="J170" s="85"/>
      <c r="K170" s="85"/>
      <c r="L170" s="85"/>
      <c r="M170" s="93"/>
      <c r="N170" s="105" t="s">
        <v>1402</v>
      </c>
      <c r="O170" s="106"/>
      <c r="P170" s="96"/>
      <c r="Q170" s="97"/>
    </row>
    <row r="171" spans="1:17" ht="12.75" customHeight="1">
      <c r="A171" s="98" t="s">
        <v>167</v>
      </c>
      <c r="B171" s="99"/>
      <c r="C171" s="100" t="s">
        <v>164</v>
      </c>
      <c r="D171" s="101" t="s">
        <v>1403</v>
      </c>
      <c r="E171" s="86" t="s">
        <v>1404</v>
      </c>
      <c r="F171" s="86" t="s">
        <v>971</v>
      </c>
      <c r="G171" s="86"/>
      <c r="H171" s="86"/>
      <c r="I171" s="86"/>
      <c r="J171" s="86"/>
      <c r="K171" s="86"/>
      <c r="L171" s="86"/>
      <c r="M171" s="102"/>
      <c r="N171" s="107"/>
      <c r="O171" s="108"/>
      <c r="P171" s="96"/>
      <c r="Q171" s="97"/>
    </row>
    <row r="172" spans="1:17" ht="12.75" customHeight="1">
      <c r="A172" s="89"/>
      <c r="B172" s="90">
        <v>16</v>
      </c>
      <c r="C172" s="91" t="s">
        <v>1405</v>
      </c>
      <c r="D172" s="92" t="s">
        <v>1406</v>
      </c>
      <c r="E172" s="85" t="s">
        <v>903</v>
      </c>
      <c r="F172" s="85"/>
      <c r="G172" s="85"/>
      <c r="H172" s="85"/>
      <c r="I172" s="85"/>
      <c r="J172" s="85"/>
      <c r="K172" s="85"/>
      <c r="L172" s="85"/>
      <c r="M172" s="93"/>
      <c r="N172" s="105" t="s">
        <v>1407</v>
      </c>
      <c r="O172" s="106"/>
      <c r="P172" s="96"/>
      <c r="Q172" s="97"/>
    </row>
    <row r="173" spans="1:17" ht="12.75" customHeight="1">
      <c r="A173" s="98" t="s">
        <v>57</v>
      </c>
      <c r="B173" s="99"/>
      <c r="C173" s="100" t="s">
        <v>107</v>
      </c>
      <c r="D173" s="101" t="s">
        <v>1408</v>
      </c>
      <c r="E173" s="86" t="s">
        <v>1409</v>
      </c>
      <c r="F173" s="86"/>
      <c r="G173" s="86"/>
      <c r="H173" s="86"/>
      <c r="I173" s="86"/>
      <c r="J173" s="86"/>
      <c r="K173" s="86"/>
      <c r="L173" s="86"/>
      <c r="M173" s="102"/>
      <c r="N173" s="107"/>
      <c r="O173" s="108"/>
      <c r="P173" s="96"/>
      <c r="Q173" s="97"/>
    </row>
    <row r="174" spans="1:17" ht="12.75" customHeight="1">
      <c r="A174" s="89"/>
      <c r="B174" s="90">
        <v>53</v>
      </c>
      <c r="C174" s="91" t="s">
        <v>1410</v>
      </c>
      <c r="D174" s="92" t="s">
        <v>1411</v>
      </c>
      <c r="E174" s="85" t="s">
        <v>1412</v>
      </c>
      <c r="F174" s="85"/>
      <c r="G174" s="85"/>
      <c r="H174" s="85"/>
      <c r="I174" s="85"/>
      <c r="J174" s="85"/>
      <c r="K174" s="85"/>
      <c r="L174" s="85"/>
      <c r="M174" s="93"/>
      <c r="N174" s="105" t="s">
        <v>1413</v>
      </c>
      <c r="O174" s="106"/>
      <c r="P174" s="96"/>
      <c r="Q174" s="97"/>
    </row>
    <row r="175" spans="1:17" ht="12.75" customHeight="1">
      <c r="A175" s="98" t="s">
        <v>167</v>
      </c>
      <c r="B175" s="99"/>
      <c r="C175" s="100" t="s">
        <v>171</v>
      </c>
      <c r="D175" s="101" t="s">
        <v>1325</v>
      </c>
      <c r="E175" s="86" t="s">
        <v>1324</v>
      </c>
      <c r="F175" s="86"/>
      <c r="G175" s="86"/>
      <c r="H175" s="86"/>
      <c r="I175" s="86"/>
      <c r="J175" s="86"/>
      <c r="K175" s="86"/>
      <c r="L175" s="86"/>
      <c r="M175" s="102"/>
      <c r="N175" s="107"/>
      <c r="O175" s="108"/>
      <c r="P175" s="96"/>
      <c r="Q175" s="97"/>
    </row>
    <row r="176" spans="1:17" ht="12.75" customHeight="1">
      <c r="A176" s="89"/>
      <c r="B176" s="90">
        <v>66</v>
      </c>
      <c r="C176" s="91" t="s">
        <v>1414</v>
      </c>
      <c r="D176" s="92" t="s">
        <v>1415</v>
      </c>
      <c r="E176" s="85"/>
      <c r="F176" s="85"/>
      <c r="G176" s="85"/>
      <c r="H176" s="85"/>
      <c r="I176" s="85"/>
      <c r="J176" s="85"/>
      <c r="K176" s="85"/>
      <c r="L176" s="85"/>
      <c r="M176" s="93"/>
      <c r="N176" s="105" t="s">
        <v>1407</v>
      </c>
      <c r="O176" s="106"/>
      <c r="P176" s="96"/>
      <c r="Q176" s="97"/>
    </row>
    <row r="177" spans="1:17" ht="12.75" customHeight="1">
      <c r="A177" s="98" t="s">
        <v>301</v>
      </c>
      <c r="B177" s="99"/>
      <c r="C177" s="100" t="s">
        <v>341</v>
      </c>
      <c r="D177" s="101" t="s">
        <v>1167</v>
      </c>
      <c r="E177" s="86"/>
      <c r="F177" s="86"/>
      <c r="G177" s="86"/>
      <c r="H177" s="86"/>
      <c r="I177" s="86"/>
      <c r="J177" s="86"/>
      <c r="K177" s="86"/>
      <c r="L177" s="86"/>
      <c r="M177" s="102"/>
      <c r="N177" s="107"/>
      <c r="O177" s="108"/>
      <c r="P177" s="96"/>
      <c r="Q177" s="97"/>
    </row>
  </sheetData>
  <sheetProtection selectLockedCells="1" selectUnlockedCells="1"/>
  <mergeCells count="4">
    <mergeCell ref="A2:O2"/>
    <mergeCell ref="A3:O3"/>
    <mergeCell ref="A4:O4"/>
    <mergeCell ref="D6:M6"/>
  </mergeCells>
  <printOptions horizontalCentered="1"/>
  <pageMargins left="0" right="0" top="0" bottom="0" header="0.5118055555555555" footer="0.5118055555555555"/>
  <pageSetup horizontalDpi="300" verticalDpi="300" orientation="landscape" paperSize="9"/>
  <rowBreaks count="3" manualBreakCount="3">
    <brk id="45" max="255" man="1"/>
    <brk id="89" max="255" man="1"/>
    <brk id="13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Q148"/>
  <sheetViews>
    <sheetView tabSelected="1" workbookViewId="0" topLeftCell="A1">
      <selection activeCell="A5" sqref="A5"/>
    </sheetView>
  </sheetViews>
  <sheetFormatPr defaultColWidth="9.140625" defaultRowHeight="12.75" outlineLevelCol="1"/>
  <cols>
    <col min="1" max="1" width="4.7109375" style="109" customWidth="1"/>
    <col min="2" max="2" width="6.57421875" style="110" customWidth="1"/>
    <col min="3" max="3" width="5.57421875" style="111" customWidth="1"/>
    <col min="4" max="4" width="20.140625" style="112" customWidth="1"/>
    <col min="5" max="5" width="16.57421875" style="112" customWidth="1"/>
    <col min="6" max="6" width="10.8515625" style="111" customWidth="1"/>
    <col min="7" max="7" width="22.57421875" style="113" customWidth="1"/>
    <col min="8" max="8" width="13.140625" style="114" customWidth="1"/>
    <col min="9" max="12" width="0" style="115" hidden="1" customWidth="1" outlineLevel="1"/>
    <col min="13" max="14" width="0" style="116" hidden="1" customWidth="1" outlineLevel="1"/>
    <col min="15" max="15" width="0" style="115" hidden="1" customWidth="1" outlineLevel="1"/>
    <col min="16" max="17" width="9.140625" style="117" customWidth="1"/>
    <col min="18" max="16384" width="9.140625" style="112" customWidth="1"/>
  </cols>
  <sheetData>
    <row r="1" spans="1:11" ht="14.25" customHeight="1">
      <c r="A1" s="118">
        <f>Startlist!$F2</f>
        <v>0</v>
      </c>
      <c r="B1" s="118"/>
      <c r="C1" s="118"/>
      <c r="D1" s="118"/>
      <c r="E1" s="118"/>
      <c r="F1" s="118"/>
      <c r="G1" s="118"/>
      <c r="H1" s="119"/>
      <c r="I1" s="120"/>
      <c r="J1" s="120"/>
      <c r="K1" s="120"/>
    </row>
    <row r="2" spans="1:11" ht="14.25" customHeight="1">
      <c r="A2" s="118">
        <f>Startlist!$F3</f>
        <v>0</v>
      </c>
      <c r="B2" s="118"/>
      <c r="C2" s="118"/>
      <c r="D2" s="118"/>
      <c r="E2" s="118"/>
      <c r="F2" s="118"/>
      <c r="G2" s="118"/>
      <c r="H2" s="119"/>
      <c r="I2" s="120"/>
      <c r="J2" s="120"/>
      <c r="K2" s="120"/>
    </row>
    <row r="3" spans="1:11" ht="14.25" customHeight="1">
      <c r="A3" s="118">
        <f>Startlist!$F4</f>
        <v>0</v>
      </c>
      <c r="B3" s="118"/>
      <c r="C3" s="118"/>
      <c r="D3" s="118"/>
      <c r="E3" s="118"/>
      <c r="F3" s="118"/>
      <c r="G3" s="118"/>
      <c r="H3" s="119"/>
      <c r="I3" s="120"/>
      <c r="J3" s="120"/>
      <c r="K3" s="120"/>
    </row>
    <row r="4" spans="1:11" ht="12" customHeight="1">
      <c r="A4" s="121"/>
      <c r="B4" s="122" t="s">
        <v>2138</v>
      </c>
      <c r="C4" s="123"/>
      <c r="D4" s="124"/>
      <c r="E4" s="125"/>
      <c r="F4" s="126"/>
      <c r="G4" s="127"/>
      <c r="H4" s="119"/>
      <c r="I4" s="120"/>
      <c r="J4" s="120"/>
      <c r="K4" s="120"/>
    </row>
    <row r="5" spans="1:17" s="140" customFormat="1" ht="12" customHeight="1">
      <c r="A5" s="128">
        <v>1</v>
      </c>
      <c r="B5" s="129">
        <f>VLOOKUP($B7,Startlist!#REF!,6,FALSE)</f>
        <v>0</v>
      </c>
      <c r="C5" s="130"/>
      <c r="D5" s="131"/>
      <c r="E5" s="131"/>
      <c r="F5" s="130"/>
      <c r="G5" s="132"/>
      <c r="H5" s="133" t="e">
        <f>CONCATENATE(J5,":",RIGHT(K5,2),".",RIGHT(L5,4))</f>
        <v>#VALUE!</v>
      </c>
      <c r="I5" s="134" t="e">
        <f>SMALL(I7:I9,1)+SMALL(I7:I9,2)</f>
        <v>#VALUE!</v>
      </c>
      <c r="J5" s="135" t="e">
        <f>INT(I5/3600)</f>
        <v>#VALUE!</v>
      </c>
      <c r="K5" s="136" t="e">
        <f>CONCATENATE("0",INT((I5-(J5*3600))/60))</f>
        <v>#VALUE!</v>
      </c>
      <c r="L5" s="134" t="e">
        <f>CONCATENATE("0",ROUND(I5-(J5*3600)-(K5*60),1))</f>
        <v>#VALUE!</v>
      </c>
      <c r="M5" s="137">
        <f>A5</f>
        <v>1</v>
      </c>
      <c r="N5" s="137">
        <v>1</v>
      </c>
      <c r="O5" s="138" t="e">
        <f>I5</f>
        <v>#VALUE!</v>
      </c>
      <c r="P5" s="139"/>
      <c r="Q5" s="139"/>
    </row>
    <row r="6" spans="1:15" ht="7.5" customHeight="1">
      <c r="A6" s="121"/>
      <c r="B6" s="141"/>
      <c r="C6" s="142"/>
      <c r="D6" s="125"/>
      <c r="E6" s="125"/>
      <c r="F6" s="142"/>
      <c r="G6" s="127"/>
      <c r="H6" s="119"/>
      <c r="I6" s="120"/>
      <c r="J6" s="120"/>
      <c r="K6" s="120"/>
      <c r="L6" s="120"/>
      <c r="M6" s="143">
        <f>A5</f>
        <v>1</v>
      </c>
      <c r="N6" s="143">
        <v>2</v>
      </c>
      <c r="O6" s="144" t="e">
        <f>I5</f>
        <v>#VALUE!</v>
      </c>
    </row>
    <row r="7" spans="1:15" ht="12.75" customHeight="1">
      <c r="A7" s="121"/>
      <c r="B7" s="141">
        <v>23</v>
      </c>
      <c r="C7" s="142">
        <f>VLOOKUP($B7,Startlist!#REF!,2,FALSE)</f>
        <v>0</v>
      </c>
      <c r="D7" s="127">
        <f>VLOOKUP($B7,Startlist!#REF!,3,FALSE)</f>
        <v>0</v>
      </c>
      <c r="E7" s="127">
        <f>VLOOKUP($B7,Startlist!#REF!,4,FALSE)</f>
        <v>0</v>
      </c>
      <c r="F7" s="142">
        <f>VLOOKUP($B7,Startlist!#REF!,5,FALSE)</f>
        <v>0</v>
      </c>
      <c r="G7" s="127">
        <f>VLOOKUP($B7,Startlist!#REF!,7,FALSE)</f>
        <v>0</v>
      </c>
      <c r="H7" s="119">
        <f>VLOOKUP(B7,Results!#REF!,14,FALSE)</f>
        <v>0</v>
      </c>
      <c r="I7" s="145" t="e">
        <f aca="true" t="shared" si="0" ref="I7:I9">IF(ISERROR(FIND(":",H7)),LEFT(H7,FIND(".",H7,1)-1)*60+RIGHT(H7,LEN(H7)-FIND(".",H7,1)),LEFT(H7,FIND(":",H7,1)-1)*3600+MID(H7,4,2)*60+RIGHT(H7,LEN(H7)-FIND(".",H7,1)))</f>
        <v>#VALUE!</v>
      </c>
      <c r="J7" s="145"/>
      <c r="K7" s="120"/>
      <c r="L7" s="120"/>
      <c r="M7" s="143">
        <f>A5</f>
        <v>1</v>
      </c>
      <c r="N7" s="143">
        <v>3</v>
      </c>
      <c r="O7" s="144" t="e">
        <f>I5</f>
        <v>#VALUE!</v>
      </c>
    </row>
    <row r="8" spans="1:15" ht="12.75" customHeight="1">
      <c r="A8" s="121"/>
      <c r="B8" s="141">
        <v>100</v>
      </c>
      <c r="C8" s="142">
        <f>VLOOKUP($B8,Startlist!#REF!,2,FALSE)</f>
        <v>0</v>
      </c>
      <c r="D8" s="127">
        <f>VLOOKUP($B8,Startlist!#REF!,3,FALSE)</f>
        <v>0</v>
      </c>
      <c r="E8" s="127">
        <f>VLOOKUP($B8,Startlist!#REF!,4,FALSE)</f>
        <v>0</v>
      </c>
      <c r="F8" s="142">
        <f>VLOOKUP($B8,Startlist!#REF!,5,FALSE)</f>
        <v>0</v>
      </c>
      <c r="G8" s="127">
        <f>VLOOKUP($B8,Startlist!#REF!,7,FALSE)</f>
        <v>0</v>
      </c>
      <c r="H8" s="119">
        <f>VLOOKUP(B8,Results!#REF!,14,FALSE)</f>
        <v>0</v>
      </c>
      <c r="I8" s="145" t="e">
        <f t="shared" si="0"/>
        <v>#VALUE!</v>
      </c>
      <c r="J8" s="145"/>
      <c r="K8" s="120"/>
      <c r="L8" s="120"/>
      <c r="M8" s="143">
        <f>A5</f>
        <v>1</v>
      </c>
      <c r="N8" s="143">
        <v>4</v>
      </c>
      <c r="O8" s="144" t="e">
        <f>I5</f>
        <v>#VALUE!</v>
      </c>
    </row>
    <row r="9" spans="1:15" ht="12.75" customHeight="1">
      <c r="A9" s="121"/>
      <c r="B9" s="141">
        <v>200</v>
      </c>
      <c r="C9" s="142">
        <f>VLOOKUP($B9,Startlist!#REF!,2,FALSE)</f>
        <v>0</v>
      </c>
      <c r="D9" s="127">
        <f>VLOOKUP($B9,Startlist!#REF!,3,FALSE)</f>
        <v>0</v>
      </c>
      <c r="E9" s="127">
        <f>VLOOKUP($B9,Startlist!#REF!,4,FALSE)</f>
        <v>0</v>
      </c>
      <c r="F9" s="142">
        <f>VLOOKUP($B9,Startlist!#REF!,5,FALSE)</f>
        <v>0</v>
      </c>
      <c r="G9" s="127">
        <f>VLOOKUP($B9,Startlist!#REF!,7,FALSE)</f>
        <v>0</v>
      </c>
      <c r="H9" s="119">
        <f>VLOOKUP(B9,Results!#REF!,14,FALSE)</f>
        <v>0</v>
      </c>
      <c r="I9" s="145" t="e">
        <f t="shared" si="0"/>
        <v>#VALUE!</v>
      </c>
      <c r="J9" s="120"/>
      <c r="K9" s="120"/>
      <c r="L9" s="120"/>
      <c r="M9" s="143">
        <f>A5</f>
        <v>1</v>
      </c>
      <c r="N9" s="143">
        <v>5</v>
      </c>
      <c r="O9" s="144" t="e">
        <f>I5</f>
        <v>#VALUE!</v>
      </c>
    </row>
    <row r="10" spans="1:15" ht="7.5" customHeight="1">
      <c r="A10" s="121"/>
      <c r="B10" s="141"/>
      <c r="C10" s="142"/>
      <c r="D10" s="125"/>
      <c r="E10" s="125"/>
      <c r="F10" s="142"/>
      <c r="G10" s="127"/>
      <c r="H10" s="119"/>
      <c r="I10" s="120"/>
      <c r="J10" s="120"/>
      <c r="K10" s="120"/>
      <c r="L10" s="120"/>
      <c r="M10" s="143">
        <f>A5</f>
        <v>1</v>
      </c>
      <c r="N10" s="143">
        <v>6</v>
      </c>
      <c r="O10" s="144" t="e">
        <f>I5</f>
        <v>#VALUE!</v>
      </c>
    </row>
    <row r="11" spans="1:17" s="140" customFormat="1" ht="12" customHeight="1">
      <c r="A11" s="128">
        <v>2</v>
      </c>
      <c r="B11" s="129">
        <f>VLOOKUP($B13,Startlist!#REF!,6,FALSE)&amp;" I"</f>
        <v>0</v>
      </c>
      <c r="C11" s="130"/>
      <c r="D11" s="131"/>
      <c r="E11" s="131"/>
      <c r="F11" s="130"/>
      <c r="G11" s="132"/>
      <c r="H11" s="133" t="e">
        <f>CONCATENATE(J11,":",RIGHT(K11,2),".",RIGHT(L11,4))</f>
        <v>#VALUE!</v>
      </c>
      <c r="I11" s="134" t="e">
        <f>SMALL(I13:I15,1)+SMALL(I13:I15,2)</f>
        <v>#VALUE!</v>
      </c>
      <c r="J11" s="135" t="e">
        <f>INT(I11/3600)</f>
        <v>#VALUE!</v>
      </c>
      <c r="K11" s="136" t="e">
        <f>CONCATENATE("0",INT((I11-(J11*3600))/60))</f>
        <v>#VALUE!</v>
      </c>
      <c r="L11" s="134" t="e">
        <f>CONCATENATE("0",ROUND(I11-(J11*3600)-(K11*60),1))</f>
        <v>#VALUE!</v>
      </c>
      <c r="M11" s="137">
        <f>A11</f>
        <v>2</v>
      </c>
      <c r="N11" s="137">
        <v>1</v>
      </c>
      <c r="O11" s="138" t="e">
        <f>I11</f>
        <v>#VALUE!</v>
      </c>
      <c r="P11" s="139"/>
      <c r="Q11" s="139"/>
    </row>
    <row r="12" spans="1:15" ht="7.5" customHeight="1">
      <c r="A12" s="121"/>
      <c r="B12" s="141"/>
      <c r="C12" s="142"/>
      <c r="D12" s="125"/>
      <c r="E12" s="125"/>
      <c r="F12" s="142"/>
      <c r="G12" s="127"/>
      <c r="H12" s="119"/>
      <c r="I12" s="120"/>
      <c r="J12" s="120"/>
      <c r="K12" s="120"/>
      <c r="L12" s="120"/>
      <c r="M12" s="143">
        <f>A11</f>
        <v>2</v>
      </c>
      <c r="N12" s="143">
        <v>2</v>
      </c>
      <c r="O12" s="144" t="e">
        <f>I11</f>
        <v>#VALUE!</v>
      </c>
    </row>
    <row r="13" spans="1:15" ht="12.75" customHeight="1">
      <c r="A13" s="121"/>
      <c r="B13" s="141">
        <v>4</v>
      </c>
      <c r="C13" s="142">
        <f>VLOOKUP($B13,Startlist!#REF!,2,FALSE)</f>
        <v>0</v>
      </c>
      <c r="D13" s="127">
        <f>VLOOKUP($B13,Startlist!#REF!,3,FALSE)</f>
        <v>0</v>
      </c>
      <c r="E13" s="127">
        <f>VLOOKUP($B13,Startlist!#REF!,4,FALSE)</f>
        <v>0</v>
      </c>
      <c r="F13" s="142">
        <f>VLOOKUP($B13,Startlist!#REF!,5,FALSE)</f>
        <v>0</v>
      </c>
      <c r="G13" s="127">
        <f>VLOOKUP($B13,Startlist!#REF!,7,FALSE)</f>
        <v>0</v>
      </c>
      <c r="H13" s="119">
        <f>VLOOKUP(B13,Results!#REF!,14,FALSE)</f>
        <v>0</v>
      </c>
      <c r="I13" s="145" t="e">
        <f aca="true" t="shared" si="1" ref="I13:I14">IF(ISERROR(FIND(":",H13)),LEFT(H13,FIND(".",H13,1)-1)*60+RIGHT(H13,LEN(H13)-FIND(".",H13,1)),LEFT(H13,FIND(":",H13,1)-1)*3600+MID(H13,4,2)*60+RIGHT(H13,LEN(H13)-FIND(".",H13,1)))</f>
        <v>#VALUE!</v>
      </c>
      <c r="J13" s="145"/>
      <c r="K13" s="120"/>
      <c r="L13" s="120"/>
      <c r="M13" s="143">
        <f>A11</f>
        <v>2</v>
      </c>
      <c r="N13" s="143">
        <v>3</v>
      </c>
      <c r="O13" s="144" t="e">
        <f>I11</f>
        <v>#VALUE!</v>
      </c>
    </row>
    <row r="14" spans="1:15" ht="12.75" customHeight="1">
      <c r="A14" s="121"/>
      <c r="B14" s="141">
        <v>205</v>
      </c>
      <c r="C14" s="142">
        <f>VLOOKUP($B14,Startlist!#REF!,2,FALSE)</f>
        <v>0</v>
      </c>
      <c r="D14" s="127">
        <f>VLOOKUP($B14,Startlist!#REF!,3,FALSE)</f>
        <v>0</v>
      </c>
      <c r="E14" s="127">
        <f>VLOOKUP($B14,Startlist!#REF!,4,FALSE)</f>
        <v>0</v>
      </c>
      <c r="F14" s="142">
        <f>VLOOKUP($B14,Startlist!#REF!,5,FALSE)</f>
        <v>0</v>
      </c>
      <c r="G14" s="127">
        <f>VLOOKUP($B14,Startlist!#REF!,7,FALSE)</f>
        <v>0</v>
      </c>
      <c r="H14" s="119">
        <f>VLOOKUP(B14,Results!#REF!,14,FALSE)</f>
        <v>0</v>
      </c>
      <c r="I14" s="145" t="e">
        <f t="shared" si="1"/>
        <v>#VALUE!</v>
      </c>
      <c r="J14" s="145"/>
      <c r="K14" s="120"/>
      <c r="L14" s="120"/>
      <c r="M14" s="143">
        <f>A11</f>
        <v>2</v>
      </c>
      <c r="N14" s="143">
        <v>4</v>
      </c>
      <c r="O14" s="144" t="e">
        <f>I11</f>
        <v>#VALUE!</v>
      </c>
    </row>
    <row r="15" spans="1:15" ht="12.75" customHeight="1">
      <c r="A15" s="121"/>
      <c r="B15" s="141"/>
      <c r="C15" s="142"/>
      <c r="D15" s="127"/>
      <c r="E15" s="127"/>
      <c r="F15" s="142"/>
      <c r="G15" s="127"/>
      <c r="H15" s="119"/>
      <c r="I15" s="145"/>
      <c r="J15" s="120"/>
      <c r="K15" s="120"/>
      <c r="L15" s="120"/>
      <c r="M15" s="143">
        <f>A11</f>
        <v>2</v>
      </c>
      <c r="N15" s="143">
        <v>5</v>
      </c>
      <c r="O15" s="144" t="e">
        <f>I11</f>
        <v>#VALUE!</v>
      </c>
    </row>
    <row r="16" spans="1:15" ht="7.5" customHeight="1">
      <c r="A16" s="121"/>
      <c r="B16" s="141"/>
      <c r="C16" s="142"/>
      <c r="D16" s="125"/>
      <c r="E16" s="125"/>
      <c r="F16" s="142"/>
      <c r="G16" s="127"/>
      <c r="H16" s="119"/>
      <c r="I16" s="120"/>
      <c r="J16" s="120"/>
      <c r="K16" s="120"/>
      <c r="L16" s="120"/>
      <c r="M16" s="143">
        <f>A11</f>
        <v>2</v>
      </c>
      <c r="N16" s="143">
        <v>6</v>
      </c>
      <c r="O16" s="144" t="e">
        <f>I11</f>
        <v>#VALUE!</v>
      </c>
    </row>
    <row r="17" spans="1:17" s="140" customFormat="1" ht="12" customHeight="1">
      <c r="A17" s="128">
        <v>3</v>
      </c>
      <c r="B17" s="129">
        <f>VLOOKUP($B19,Startlist!#REF!,6,FALSE)</f>
        <v>0</v>
      </c>
      <c r="C17" s="130"/>
      <c r="D17" s="131"/>
      <c r="E17" s="131"/>
      <c r="F17" s="130"/>
      <c r="G17" s="132"/>
      <c r="H17" s="133" t="e">
        <f>CONCATENATE(J17,":",RIGHT(K17,2),".",RIGHT(L17,4))</f>
        <v>#VALUE!</v>
      </c>
      <c r="I17" s="134" t="e">
        <f>SMALL(I19:I21,1)+SMALL(I19:I21,2)</f>
        <v>#VALUE!</v>
      </c>
      <c r="J17" s="135" t="e">
        <f>INT(I17/3600)</f>
        <v>#VALUE!</v>
      </c>
      <c r="K17" s="136" t="e">
        <f>CONCATENATE("0",INT((I17-(J17*3600))/60))</f>
        <v>#VALUE!</v>
      </c>
      <c r="L17" s="134" t="e">
        <f>CONCATENATE("0",ROUND(I17-(J17*3600)-(K17*60),1))</f>
        <v>#VALUE!</v>
      </c>
      <c r="M17" s="137">
        <f>A17</f>
        <v>3</v>
      </c>
      <c r="N17" s="137">
        <v>1</v>
      </c>
      <c r="O17" s="138" t="e">
        <f>I17</f>
        <v>#VALUE!</v>
      </c>
      <c r="P17" s="139"/>
      <c r="Q17" s="139"/>
    </row>
    <row r="18" spans="1:15" ht="7.5" customHeight="1">
      <c r="A18" s="121"/>
      <c r="B18" s="141"/>
      <c r="C18" s="142"/>
      <c r="D18" s="125"/>
      <c r="E18" s="125"/>
      <c r="F18" s="142"/>
      <c r="G18" s="127"/>
      <c r="H18" s="119"/>
      <c r="I18" s="120"/>
      <c r="J18" s="120"/>
      <c r="K18" s="120"/>
      <c r="L18" s="120"/>
      <c r="M18" s="143">
        <f>A17</f>
        <v>3</v>
      </c>
      <c r="N18" s="143">
        <v>2</v>
      </c>
      <c r="O18" s="144" t="e">
        <f>I17</f>
        <v>#VALUE!</v>
      </c>
    </row>
    <row r="19" spans="1:15" ht="12.75" customHeight="1">
      <c r="A19" s="121"/>
      <c r="B19" s="141">
        <v>17</v>
      </c>
      <c r="C19" s="142">
        <f>VLOOKUP($B19,Startlist!#REF!,2,FALSE)</f>
        <v>0</v>
      </c>
      <c r="D19" s="127">
        <f>VLOOKUP($B19,Startlist!#REF!,3,FALSE)</f>
        <v>0</v>
      </c>
      <c r="E19" s="127">
        <f>VLOOKUP($B19,Startlist!#REF!,4,FALSE)</f>
        <v>0</v>
      </c>
      <c r="F19" s="142">
        <f>VLOOKUP($B19,Startlist!#REF!,5,FALSE)</f>
        <v>0</v>
      </c>
      <c r="G19" s="127">
        <f>VLOOKUP($B19,Startlist!#REF!,7,FALSE)</f>
        <v>0</v>
      </c>
      <c r="H19" s="119">
        <f>VLOOKUP(B19,Results!#REF!,14,FALSE)</f>
        <v>0</v>
      </c>
      <c r="I19" s="145" t="e">
        <f aca="true" t="shared" si="2" ref="I19:I20">IF(ISERROR(FIND(":",H19)),LEFT(H19,FIND(".",H19,1)-1)*60+RIGHT(H19,LEN(H19)-FIND(".",H19,1)),LEFT(H19,FIND(":",H19,1)-1)*3600+MID(H19,4,2)*60+RIGHT(H19,LEN(H19)-FIND(".",H19,1)))</f>
        <v>#VALUE!</v>
      </c>
      <c r="J19" s="145"/>
      <c r="K19" s="120"/>
      <c r="L19" s="120"/>
      <c r="M19" s="143">
        <f>A17</f>
        <v>3</v>
      </c>
      <c r="N19" s="143">
        <v>3</v>
      </c>
      <c r="O19" s="144" t="e">
        <f>I17</f>
        <v>#VALUE!</v>
      </c>
    </row>
    <row r="20" spans="1:15" ht="12.75" customHeight="1">
      <c r="A20" s="121"/>
      <c r="B20" s="141">
        <v>31</v>
      </c>
      <c r="C20" s="142">
        <f>VLOOKUP($B20,Startlist!#REF!,2,FALSE)</f>
        <v>0</v>
      </c>
      <c r="D20" s="127">
        <f>VLOOKUP($B20,Startlist!#REF!,3,FALSE)</f>
        <v>0</v>
      </c>
      <c r="E20" s="127">
        <f>VLOOKUP($B20,Startlist!#REF!,4,FALSE)</f>
        <v>0</v>
      </c>
      <c r="F20" s="142">
        <f>VLOOKUP($B20,Startlist!#REF!,5,FALSE)</f>
        <v>0</v>
      </c>
      <c r="G20" s="127">
        <f>VLOOKUP($B20,Startlist!#REF!,7,FALSE)</f>
        <v>0</v>
      </c>
      <c r="H20" s="119">
        <f>VLOOKUP(B20,Results!#REF!,14,FALSE)</f>
        <v>0</v>
      </c>
      <c r="I20" s="145" t="e">
        <f t="shared" si="2"/>
        <v>#VALUE!</v>
      </c>
      <c r="J20" s="145"/>
      <c r="K20" s="120"/>
      <c r="L20" s="120"/>
      <c r="M20" s="143">
        <f>A17</f>
        <v>3</v>
      </c>
      <c r="N20" s="143">
        <v>4</v>
      </c>
      <c r="O20" s="144" t="e">
        <f>I17</f>
        <v>#VALUE!</v>
      </c>
    </row>
    <row r="21" spans="1:15" ht="12.75" customHeight="1">
      <c r="A21" s="121"/>
      <c r="B21" s="141">
        <v>208</v>
      </c>
      <c r="C21" s="142">
        <f>VLOOKUP($B21,Startlist!#REF!,2,FALSE)</f>
        <v>0</v>
      </c>
      <c r="D21" s="127">
        <f>VLOOKUP($B21,Startlist!#REF!,3,FALSE)</f>
        <v>0</v>
      </c>
      <c r="E21" s="127">
        <f>VLOOKUP($B21,Startlist!#REF!,4,FALSE)</f>
        <v>0</v>
      </c>
      <c r="F21" s="142">
        <f>VLOOKUP($B21,Startlist!#REF!,5,FALSE)</f>
        <v>0</v>
      </c>
      <c r="G21" s="127">
        <f>VLOOKUP($B21,Startlist!#REF!,7,FALSE)</f>
        <v>0</v>
      </c>
      <c r="H21" s="146" t="s">
        <v>2139</v>
      </c>
      <c r="I21" s="145"/>
      <c r="J21" s="120"/>
      <c r="K21" s="120"/>
      <c r="L21" s="120"/>
      <c r="M21" s="143">
        <f>A17</f>
        <v>3</v>
      </c>
      <c r="N21" s="143">
        <v>5</v>
      </c>
      <c r="O21" s="144" t="e">
        <f>I17</f>
        <v>#VALUE!</v>
      </c>
    </row>
    <row r="22" spans="1:15" ht="7.5" customHeight="1">
      <c r="A22" s="121"/>
      <c r="B22" s="141"/>
      <c r="C22" s="142"/>
      <c r="D22" s="125"/>
      <c r="E22" s="125"/>
      <c r="F22" s="142"/>
      <c r="G22" s="127"/>
      <c r="H22" s="119"/>
      <c r="I22" s="120"/>
      <c r="J22" s="120"/>
      <c r="K22" s="120"/>
      <c r="L22" s="120"/>
      <c r="M22" s="143">
        <f>A17</f>
        <v>3</v>
      </c>
      <c r="N22" s="143">
        <v>6</v>
      </c>
      <c r="O22" s="144" t="e">
        <f>I17</f>
        <v>#VALUE!</v>
      </c>
    </row>
    <row r="23" spans="1:17" s="140" customFormat="1" ht="12" customHeight="1">
      <c r="A23" s="128">
        <v>4</v>
      </c>
      <c r="B23" s="129">
        <f>VLOOKUP($B25,Startlist!#REF!,6,FALSE)&amp;" I"</f>
        <v>0</v>
      </c>
      <c r="C23" s="130"/>
      <c r="D23" s="131"/>
      <c r="E23" s="131"/>
      <c r="F23" s="130"/>
      <c r="G23" s="132"/>
      <c r="H23" s="133" t="e">
        <f>CONCATENATE(J23,":",RIGHT(K23,2),".",RIGHT(L23,4))</f>
        <v>#VALUE!</v>
      </c>
      <c r="I23" s="134" t="e">
        <f>SMALL(I25:I27,1)+SMALL(I25:I27,2)</f>
        <v>#VALUE!</v>
      </c>
      <c r="J23" s="135" t="e">
        <f>INT(I23/3600)</f>
        <v>#VALUE!</v>
      </c>
      <c r="K23" s="136" t="e">
        <f>CONCATENATE("0",INT((I23-(J23*3600))/60))</f>
        <v>#VALUE!</v>
      </c>
      <c r="L23" s="134" t="e">
        <f>CONCATENATE("0",ROUND(I23-(J23*3600)-(K23*60),1))</f>
        <v>#VALUE!</v>
      </c>
      <c r="M23" s="137">
        <f>A23</f>
        <v>4</v>
      </c>
      <c r="N23" s="137">
        <v>1</v>
      </c>
      <c r="O23" s="138" t="e">
        <f>I23</f>
        <v>#VALUE!</v>
      </c>
      <c r="P23" s="139"/>
      <c r="Q23" s="139"/>
    </row>
    <row r="24" spans="1:15" ht="7.5" customHeight="1">
      <c r="A24" s="121"/>
      <c r="B24" s="141"/>
      <c r="C24" s="142"/>
      <c r="D24" s="125"/>
      <c r="E24" s="125"/>
      <c r="F24" s="142"/>
      <c r="G24" s="127"/>
      <c r="H24" s="119"/>
      <c r="I24" s="120"/>
      <c r="J24" s="120"/>
      <c r="K24" s="120"/>
      <c r="L24" s="120"/>
      <c r="M24" s="143">
        <f>A23</f>
        <v>4</v>
      </c>
      <c r="N24" s="143">
        <v>2</v>
      </c>
      <c r="O24" s="144" t="e">
        <f>I23</f>
        <v>#VALUE!</v>
      </c>
    </row>
    <row r="25" spans="1:15" ht="12.75" customHeight="1">
      <c r="A25" s="121"/>
      <c r="B25" s="141">
        <v>16</v>
      </c>
      <c r="C25" s="142">
        <f>VLOOKUP($B25,Startlist!#REF!,2,FALSE)</f>
        <v>0</v>
      </c>
      <c r="D25" s="127">
        <f>VLOOKUP($B25,Startlist!#REF!,3,FALSE)</f>
        <v>0</v>
      </c>
      <c r="E25" s="127">
        <f>VLOOKUP($B25,Startlist!#REF!,4,FALSE)</f>
        <v>0</v>
      </c>
      <c r="F25" s="142">
        <f>VLOOKUP($B25,Startlist!#REF!,5,FALSE)</f>
        <v>0</v>
      </c>
      <c r="G25" s="127">
        <f>VLOOKUP($B25,Startlist!#REF!,7,FALSE)</f>
        <v>0</v>
      </c>
      <c r="H25" s="146" t="s">
        <v>2139</v>
      </c>
      <c r="I25" s="145"/>
      <c r="J25" s="145"/>
      <c r="K25" s="120"/>
      <c r="L25" s="120"/>
      <c r="M25" s="143">
        <f>A23</f>
        <v>4</v>
      </c>
      <c r="N25" s="143">
        <v>3</v>
      </c>
      <c r="O25" s="144" t="e">
        <f>I23</f>
        <v>#VALUE!</v>
      </c>
    </row>
    <row r="26" spans="1:15" ht="12.75" customHeight="1">
      <c r="A26" s="121"/>
      <c r="B26" s="141">
        <v>28</v>
      </c>
      <c r="C26" s="142">
        <f>VLOOKUP($B26,Startlist!#REF!,2,FALSE)</f>
        <v>0</v>
      </c>
      <c r="D26" s="127">
        <f>VLOOKUP($B26,Startlist!#REF!,3,FALSE)</f>
        <v>0</v>
      </c>
      <c r="E26" s="127">
        <f>VLOOKUP($B26,Startlist!#REF!,4,FALSE)</f>
        <v>0</v>
      </c>
      <c r="F26" s="142">
        <f>VLOOKUP($B26,Startlist!#REF!,5,FALSE)</f>
        <v>0</v>
      </c>
      <c r="G26" s="127">
        <f>VLOOKUP($B26,Startlist!#REF!,7,FALSE)</f>
        <v>0</v>
      </c>
      <c r="H26" s="119">
        <f>VLOOKUP(B26,Results!#REF!,14,FALSE)</f>
        <v>0</v>
      </c>
      <c r="I26" s="145" t="e">
        <f aca="true" t="shared" si="3" ref="I26:I27">IF(ISERROR(FIND(":",H26)),LEFT(H26,FIND(".",H26,1)-1)*60+RIGHT(H26,LEN(H26)-FIND(".",H26,1)),LEFT(H26,FIND(":",H26,1)-1)*3600+MID(H26,4,2)*60+RIGHT(H26,LEN(H26)-FIND(".",H26,1)))</f>
        <v>#VALUE!</v>
      </c>
      <c r="J26" s="145"/>
      <c r="K26" s="120"/>
      <c r="L26" s="120"/>
      <c r="M26" s="143">
        <f>A23</f>
        <v>4</v>
      </c>
      <c r="N26" s="143">
        <v>4</v>
      </c>
      <c r="O26" s="144" t="e">
        <f>I23</f>
        <v>#VALUE!</v>
      </c>
    </row>
    <row r="27" spans="1:15" ht="12.75" customHeight="1">
      <c r="A27" s="121"/>
      <c r="B27" s="141">
        <v>35</v>
      </c>
      <c r="C27" s="142">
        <f>VLOOKUP($B27,Startlist!#REF!,2,FALSE)</f>
        <v>0</v>
      </c>
      <c r="D27" s="127">
        <f>VLOOKUP($B27,Startlist!#REF!,3,FALSE)</f>
        <v>0</v>
      </c>
      <c r="E27" s="127">
        <f>VLOOKUP($B27,Startlist!#REF!,4,FALSE)</f>
        <v>0</v>
      </c>
      <c r="F27" s="142">
        <f>VLOOKUP($B27,Startlist!#REF!,5,FALSE)</f>
        <v>0</v>
      </c>
      <c r="G27" s="127">
        <f>VLOOKUP($B27,Startlist!#REF!,7,FALSE)</f>
        <v>0</v>
      </c>
      <c r="H27" s="119">
        <f>VLOOKUP(B27,Results!#REF!,14,FALSE)</f>
        <v>0</v>
      </c>
      <c r="I27" s="145" t="e">
        <f t="shared" si="3"/>
        <v>#VALUE!</v>
      </c>
      <c r="J27" s="120"/>
      <c r="K27" s="120"/>
      <c r="L27" s="120"/>
      <c r="M27" s="143">
        <f>A23</f>
        <v>4</v>
      </c>
      <c r="N27" s="143">
        <v>5</v>
      </c>
      <c r="O27" s="144" t="e">
        <f>I23</f>
        <v>#VALUE!</v>
      </c>
    </row>
    <row r="28" spans="1:15" ht="7.5" customHeight="1">
      <c r="A28" s="121"/>
      <c r="B28" s="141"/>
      <c r="C28" s="142"/>
      <c r="D28" s="125"/>
      <c r="E28" s="125"/>
      <c r="F28" s="142"/>
      <c r="G28" s="127"/>
      <c r="H28" s="119"/>
      <c r="I28" s="120"/>
      <c r="J28" s="120"/>
      <c r="K28" s="120"/>
      <c r="L28" s="120"/>
      <c r="M28" s="143">
        <f>A23</f>
        <v>4</v>
      </c>
      <c r="N28" s="143">
        <v>6</v>
      </c>
      <c r="O28" s="144" t="e">
        <f>I23</f>
        <v>#VALUE!</v>
      </c>
    </row>
    <row r="29" spans="1:17" s="140" customFormat="1" ht="12" customHeight="1">
      <c r="A29" s="128">
        <v>5</v>
      </c>
      <c r="B29" s="129">
        <f>VLOOKUP($B31,Startlist!#REF!,6,FALSE)</f>
        <v>0</v>
      </c>
      <c r="C29" s="130"/>
      <c r="D29" s="131"/>
      <c r="E29" s="131"/>
      <c r="F29" s="130"/>
      <c r="G29" s="132"/>
      <c r="H29" s="133" t="e">
        <f>CONCATENATE(J29,":",RIGHT(K29,2),".",RIGHT(L29,4))</f>
        <v>#VALUE!</v>
      </c>
      <c r="I29" s="134" t="e">
        <f>SMALL(I31:I33,1)+SMALL(I31:I33,2)</f>
        <v>#VALUE!</v>
      </c>
      <c r="J29" s="135" t="e">
        <f>INT(I29/3600)</f>
        <v>#VALUE!</v>
      </c>
      <c r="K29" s="136" t="e">
        <f>CONCATENATE("0",INT((I29-(J29*3600))/60))</f>
        <v>#VALUE!</v>
      </c>
      <c r="L29" s="134" t="e">
        <f>CONCATENATE("0",ROUND(I29-(J29*3600)-(K29*60),1))</f>
        <v>#VALUE!</v>
      </c>
      <c r="M29" s="137">
        <f>A29</f>
        <v>5</v>
      </c>
      <c r="N29" s="137">
        <v>1</v>
      </c>
      <c r="O29" s="138" t="e">
        <f>I29</f>
        <v>#VALUE!</v>
      </c>
      <c r="P29" s="139"/>
      <c r="Q29" s="139"/>
    </row>
    <row r="30" spans="1:15" ht="7.5" customHeight="1">
      <c r="A30" s="121"/>
      <c r="B30" s="141"/>
      <c r="C30" s="142"/>
      <c r="D30" s="125"/>
      <c r="E30" s="125"/>
      <c r="F30" s="142"/>
      <c r="G30" s="127"/>
      <c r="H30" s="119"/>
      <c r="I30" s="120"/>
      <c r="J30" s="120"/>
      <c r="K30" s="120"/>
      <c r="L30" s="120"/>
      <c r="M30" s="143">
        <f>A29</f>
        <v>5</v>
      </c>
      <c r="N30" s="143">
        <v>2</v>
      </c>
      <c r="O30" s="144" t="e">
        <f>I29</f>
        <v>#VALUE!</v>
      </c>
    </row>
    <row r="31" spans="1:15" ht="12.75" customHeight="1">
      <c r="A31" s="121"/>
      <c r="B31" s="141">
        <v>22</v>
      </c>
      <c r="C31" s="142">
        <f>VLOOKUP($B31,Startlist!#REF!,2,FALSE)</f>
        <v>0</v>
      </c>
      <c r="D31" s="127">
        <f>VLOOKUP($B31,Startlist!#REF!,3,FALSE)</f>
        <v>0</v>
      </c>
      <c r="E31" s="127">
        <f>VLOOKUP($B31,Startlist!#REF!,4,FALSE)</f>
        <v>0</v>
      </c>
      <c r="F31" s="142">
        <f>VLOOKUP($B31,Startlist!#REF!,5,FALSE)</f>
        <v>0</v>
      </c>
      <c r="G31" s="127">
        <f>VLOOKUP($B31,Startlist!#REF!,7,FALSE)</f>
        <v>0</v>
      </c>
      <c r="H31" s="119">
        <f>VLOOKUP(B31,Results!#REF!,14,FALSE)</f>
        <v>0</v>
      </c>
      <c r="I31" s="145" t="e">
        <f aca="true" t="shared" si="4" ref="I31:I32">IF(ISERROR(FIND(":",H31)),LEFT(H31,FIND(".",H31,1)-1)*60+RIGHT(H31,LEN(H31)-FIND(".",H31,1)),LEFT(H31,FIND(":",H31,1)-1)*3600+MID(H31,4,2)*60+RIGHT(H31,LEN(H31)-FIND(".",H31,1)))</f>
        <v>#VALUE!</v>
      </c>
      <c r="J31" s="145"/>
      <c r="K31" s="120"/>
      <c r="L31" s="120"/>
      <c r="M31" s="143">
        <f>A29</f>
        <v>5</v>
      </c>
      <c r="N31" s="143">
        <v>3</v>
      </c>
      <c r="O31" s="144" t="e">
        <f>I29</f>
        <v>#VALUE!</v>
      </c>
    </row>
    <row r="32" spans="1:15" ht="12.75" customHeight="1">
      <c r="A32" s="121"/>
      <c r="B32" s="141">
        <v>24</v>
      </c>
      <c r="C32" s="142">
        <f>VLOOKUP($B32,Startlist!#REF!,2,FALSE)</f>
        <v>0</v>
      </c>
      <c r="D32" s="127">
        <f>VLOOKUP($B32,Startlist!#REF!,3,FALSE)</f>
        <v>0</v>
      </c>
      <c r="E32" s="127">
        <f>VLOOKUP($B32,Startlist!#REF!,4,FALSE)</f>
        <v>0</v>
      </c>
      <c r="F32" s="142">
        <f>VLOOKUP($B32,Startlist!#REF!,5,FALSE)</f>
        <v>0</v>
      </c>
      <c r="G32" s="127">
        <f>VLOOKUP($B32,Startlist!#REF!,7,FALSE)</f>
        <v>0</v>
      </c>
      <c r="H32" s="119">
        <f>VLOOKUP(B32,Results!#REF!,14,FALSE)</f>
        <v>0</v>
      </c>
      <c r="I32" s="145" t="e">
        <f t="shared" si="4"/>
        <v>#VALUE!</v>
      </c>
      <c r="J32" s="145"/>
      <c r="K32" s="120"/>
      <c r="L32" s="120"/>
      <c r="M32" s="143">
        <f>A29</f>
        <v>5</v>
      </c>
      <c r="N32" s="143">
        <v>4</v>
      </c>
      <c r="O32" s="144" t="e">
        <f>I29</f>
        <v>#VALUE!</v>
      </c>
    </row>
    <row r="33" spans="1:15" ht="12.75" customHeight="1">
      <c r="A33" s="121"/>
      <c r="B33" s="141"/>
      <c r="C33" s="142"/>
      <c r="D33" s="127"/>
      <c r="E33" s="127"/>
      <c r="F33" s="142"/>
      <c r="G33" s="127"/>
      <c r="H33" s="119"/>
      <c r="I33" s="145"/>
      <c r="J33" s="120"/>
      <c r="K33" s="120"/>
      <c r="L33" s="120"/>
      <c r="M33" s="143">
        <f>A29</f>
        <v>5</v>
      </c>
      <c r="N33" s="143">
        <v>5</v>
      </c>
      <c r="O33" s="144" t="e">
        <f>I29</f>
        <v>#VALUE!</v>
      </c>
    </row>
    <row r="34" spans="1:15" ht="7.5" customHeight="1">
      <c r="A34" s="121"/>
      <c r="B34" s="141"/>
      <c r="C34" s="142"/>
      <c r="D34" s="125"/>
      <c r="E34" s="125"/>
      <c r="F34" s="142"/>
      <c r="G34" s="127"/>
      <c r="H34" s="119"/>
      <c r="I34" s="120"/>
      <c r="J34" s="120"/>
      <c r="K34" s="120"/>
      <c r="L34" s="120"/>
      <c r="M34" s="143">
        <f>A29</f>
        <v>5</v>
      </c>
      <c r="N34" s="143">
        <v>6</v>
      </c>
      <c r="O34" s="144" t="e">
        <f>I29</f>
        <v>#VALUE!</v>
      </c>
    </row>
    <row r="35" spans="1:17" s="140" customFormat="1" ht="12" customHeight="1">
      <c r="A35" s="128">
        <v>6</v>
      </c>
      <c r="B35" s="129">
        <f>VLOOKUP($B37,Startlist!#REF!,6,FALSE)&amp;" I"</f>
        <v>0</v>
      </c>
      <c r="C35" s="130"/>
      <c r="D35" s="131"/>
      <c r="E35" s="131"/>
      <c r="F35" s="130"/>
      <c r="G35" s="132"/>
      <c r="H35" s="133" t="e">
        <f>CONCATENATE(J35,":",RIGHT(K35,2),".",RIGHT(L35,4))</f>
        <v>#VALUE!</v>
      </c>
      <c r="I35" s="134" t="e">
        <f>SMALL(I37:I39,1)+SMALL(I37:I39,2)</f>
        <v>#VALUE!</v>
      </c>
      <c r="J35" s="135" t="e">
        <f>INT(I35/3600)</f>
        <v>#VALUE!</v>
      </c>
      <c r="K35" s="136" t="e">
        <f>CONCATENATE("0",INT((I35-(J35*3600))/60))</f>
        <v>#VALUE!</v>
      </c>
      <c r="L35" s="134" t="e">
        <f>CONCATENATE("0",ROUND(I35-(J35*3600)-(K35*60),1))</f>
        <v>#VALUE!</v>
      </c>
      <c r="M35" s="137">
        <f>A35</f>
        <v>6</v>
      </c>
      <c r="N35" s="137">
        <v>1</v>
      </c>
      <c r="O35" s="138" t="e">
        <f>I35</f>
        <v>#VALUE!</v>
      </c>
      <c r="P35" s="139"/>
      <c r="Q35" s="139"/>
    </row>
    <row r="36" spans="1:15" ht="7.5" customHeight="1">
      <c r="A36" s="121"/>
      <c r="B36" s="141"/>
      <c r="C36" s="142"/>
      <c r="D36" s="125"/>
      <c r="E36" s="125"/>
      <c r="F36" s="142"/>
      <c r="G36" s="127"/>
      <c r="H36" s="119"/>
      <c r="I36" s="120"/>
      <c r="J36" s="120"/>
      <c r="K36" s="120"/>
      <c r="L36" s="120"/>
      <c r="M36" s="143">
        <f>A35</f>
        <v>6</v>
      </c>
      <c r="N36" s="143">
        <v>2</v>
      </c>
      <c r="O36" s="144" t="e">
        <f>I35</f>
        <v>#VALUE!</v>
      </c>
    </row>
    <row r="37" spans="1:15" ht="12.75" customHeight="1">
      <c r="A37" s="121"/>
      <c r="B37" s="141">
        <v>6</v>
      </c>
      <c r="C37" s="142">
        <f>VLOOKUP($B37,Startlist!#REF!,2,FALSE)</f>
        <v>0</v>
      </c>
      <c r="D37" s="127">
        <f>VLOOKUP($B37,Startlist!#REF!,3,FALSE)</f>
        <v>0</v>
      </c>
      <c r="E37" s="127">
        <f>VLOOKUP($B37,Startlist!#REF!,4,FALSE)</f>
        <v>0</v>
      </c>
      <c r="F37" s="142">
        <f>VLOOKUP($B37,Startlist!#REF!,5,FALSE)</f>
        <v>0</v>
      </c>
      <c r="G37" s="127">
        <f>VLOOKUP($B37,Startlist!#REF!,7,FALSE)</f>
        <v>0</v>
      </c>
      <c r="H37" s="119">
        <f>VLOOKUP(B37,Results!#REF!,14,FALSE)</f>
        <v>0</v>
      </c>
      <c r="I37" s="145" t="e">
        <f aca="true" t="shared" si="5" ref="I37:I39">IF(ISERROR(FIND(":",H37)),LEFT(H37,FIND(".",H37,1)-1)*60+RIGHT(H37,LEN(H37)-FIND(".",H37,1)),LEFT(H37,FIND(":",H37,1)-1)*3600+MID(H37,4,2)*60+RIGHT(H37,LEN(H37)-FIND(".",H37,1)))</f>
        <v>#VALUE!</v>
      </c>
      <c r="J37" s="145"/>
      <c r="K37" s="120"/>
      <c r="L37" s="120"/>
      <c r="M37" s="143">
        <f>A35</f>
        <v>6</v>
      </c>
      <c r="N37" s="143">
        <v>3</v>
      </c>
      <c r="O37" s="144" t="e">
        <f>I35</f>
        <v>#VALUE!</v>
      </c>
    </row>
    <row r="38" spans="1:15" ht="12.75" customHeight="1">
      <c r="A38" s="121"/>
      <c r="B38" s="141">
        <v>38</v>
      </c>
      <c r="C38" s="142">
        <f>VLOOKUP($B38,Startlist!#REF!,2,FALSE)</f>
        <v>0</v>
      </c>
      <c r="D38" s="127">
        <f>VLOOKUP($B38,Startlist!#REF!,3,FALSE)</f>
        <v>0</v>
      </c>
      <c r="E38" s="127">
        <f>VLOOKUP($B38,Startlist!#REF!,4,FALSE)</f>
        <v>0</v>
      </c>
      <c r="F38" s="142">
        <f>VLOOKUP($B38,Startlist!#REF!,5,FALSE)</f>
        <v>0</v>
      </c>
      <c r="G38" s="127">
        <f>VLOOKUP($B38,Startlist!#REF!,7,FALSE)</f>
        <v>0</v>
      </c>
      <c r="H38" s="119">
        <f>VLOOKUP(B38,Results!#REF!,14,FALSE)</f>
        <v>0</v>
      </c>
      <c r="I38" s="145" t="e">
        <f t="shared" si="5"/>
        <v>#VALUE!</v>
      </c>
      <c r="J38" s="145"/>
      <c r="K38" s="120"/>
      <c r="L38" s="120"/>
      <c r="M38" s="143">
        <f>A35</f>
        <v>6</v>
      </c>
      <c r="N38" s="143">
        <v>4</v>
      </c>
      <c r="O38" s="144" t="e">
        <f>I35</f>
        <v>#VALUE!</v>
      </c>
    </row>
    <row r="39" spans="1:15" ht="12.75" customHeight="1">
      <c r="A39" s="121"/>
      <c r="B39" s="141">
        <v>59</v>
      </c>
      <c r="C39" s="142">
        <f>VLOOKUP($B39,Startlist!#REF!,2,FALSE)</f>
        <v>0</v>
      </c>
      <c r="D39" s="127">
        <f>VLOOKUP($B39,Startlist!#REF!,3,FALSE)</f>
        <v>0</v>
      </c>
      <c r="E39" s="127">
        <f>VLOOKUP($B39,Startlist!#REF!,4,FALSE)</f>
        <v>0</v>
      </c>
      <c r="F39" s="142">
        <f>VLOOKUP($B39,Startlist!#REF!,5,FALSE)</f>
        <v>0</v>
      </c>
      <c r="G39" s="127">
        <f>VLOOKUP($B39,Startlist!#REF!,7,FALSE)</f>
        <v>0</v>
      </c>
      <c r="H39" s="119">
        <f>VLOOKUP(B39,Results!#REF!,14,FALSE)</f>
        <v>0</v>
      </c>
      <c r="I39" s="145" t="e">
        <f t="shared" si="5"/>
        <v>#VALUE!</v>
      </c>
      <c r="J39" s="120"/>
      <c r="K39" s="120"/>
      <c r="L39" s="120"/>
      <c r="M39" s="143">
        <f>A35</f>
        <v>6</v>
      </c>
      <c r="N39" s="143">
        <v>5</v>
      </c>
      <c r="O39" s="144" t="e">
        <f>I35</f>
        <v>#VALUE!</v>
      </c>
    </row>
    <row r="40" spans="1:15" ht="7.5" customHeight="1">
      <c r="A40" s="121"/>
      <c r="B40" s="141"/>
      <c r="C40" s="142"/>
      <c r="D40" s="125"/>
      <c r="E40" s="125"/>
      <c r="F40" s="142"/>
      <c r="G40" s="127"/>
      <c r="H40" s="119"/>
      <c r="I40" s="120"/>
      <c r="J40" s="120"/>
      <c r="K40" s="120"/>
      <c r="L40" s="120"/>
      <c r="M40" s="143">
        <f>A35</f>
        <v>6</v>
      </c>
      <c r="N40" s="143">
        <v>6</v>
      </c>
      <c r="O40" s="144" t="e">
        <f>I35</f>
        <v>#VALUE!</v>
      </c>
    </row>
    <row r="41" spans="1:17" s="140" customFormat="1" ht="12" customHeight="1">
      <c r="A41" s="128">
        <v>7</v>
      </c>
      <c r="B41" s="129">
        <f>VLOOKUP($B43,Startlist!#REF!,6,FALSE)&amp;" I"</f>
        <v>0</v>
      </c>
      <c r="C41" s="130"/>
      <c r="D41" s="131"/>
      <c r="E41" s="131"/>
      <c r="F41" s="130"/>
      <c r="G41" s="132"/>
      <c r="H41" s="133" t="e">
        <f>CONCATENATE(J41,":",RIGHT(K41,2),".",RIGHT(L41,4))</f>
        <v>#VALUE!</v>
      </c>
      <c r="I41" s="134" t="e">
        <f>SMALL(I43:I45,1)+SMALL(I43:I45,2)</f>
        <v>#VALUE!</v>
      </c>
      <c r="J41" s="135" t="e">
        <f>INT(I41/3600)</f>
        <v>#VALUE!</v>
      </c>
      <c r="K41" s="136" t="e">
        <f>CONCATENATE("0",INT((I41-(J41*3600))/60))</f>
        <v>#VALUE!</v>
      </c>
      <c r="L41" s="134" t="e">
        <f>CONCATENATE("0",ROUND(I41-(J41*3600)-(K41*60),1))</f>
        <v>#VALUE!</v>
      </c>
      <c r="M41" s="137">
        <f>A41</f>
        <v>7</v>
      </c>
      <c r="N41" s="137">
        <v>1</v>
      </c>
      <c r="O41" s="138" t="e">
        <f>I41</f>
        <v>#VALUE!</v>
      </c>
      <c r="P41" s="139"/>
      <c r="Q41" s="139"/>
    </row>
    <row r="42" spans="1:15" ht="7.5" customHeight="1">
      <c r="A42" s="121"/>
      <c r="B42" s="141"/>
      <c r="C42" s="142"/>
      <c r="D42" s="125"/>
      <c r="E42" s="125"/>
      <c r="F42" s="142"/>
      <c r="G42" s="127"/>
      <c r="H42" s="119"/>
      <c r="I42" s="120"/>
      <c r="J42" s="120"/>
      <c r="K42" s="120"/>
      <c r="L42" s="120"/>
      <c r="M42" s="143">
        <f>A41</f>
        <v>7</v>
      </c>
      <c r="N42" s="143">
        <v>2</v>
      </c>
      <c r="O42" s="144" t="e">
        <f>I41</f>
        <v>#VALUE!</v>
      </c>
    </row>
    <row r="43" spans="1:15" ht="12.75" customHeight="1">
      <c r="A43" s="121"/>
      <c r="B43" s="141">
        <v>19</v>
      </c>
      <c r="C43" s="142">
        <f>VLOOKUP($B43,Startlist!#REF!,2,FALSE)</f>
        <v>0</v>
      </c>
      <c r="D43" s="127">
        <f>VLOOKUP($B43,Startlist!#REF!,3,FALSE)</f>
        <v>0</v>
      </c>
      <c r="E43" s="127">
        <f>VLOOKUP($B43,Startlist!#REF!,4,FALSE)</f>
        <v>0</v>
      </c>
      <c r="F43" s="142">
        <f>VLOOKUP($B43,Startlist!#REF!,5,FALSE)</f>
        <v>0</v>
      </c>
      <c r="G43" s="127">
        <f>VLOOKUP($B43,Startlist!#REF!,7,FALSE)</f>
        <v>0</v>
      </c>
      <c r="H43" s="146" t="s">
        <v>2139</v>
      </c>
      <c r="I43" s="145"/>
      <c r="J43" s="145"/>
      <c r="K43" s="120"/>
      <c r="L43" s="120"/>
      <c r="M43" s="143">
        <f>A41</f>
        <v>7</v>
      </c>
      <c r="N43" s="143">
        <v>3</v>
      </c>
      <c r="O43" s="144" t="e">
        <f>I41</f>
        <v>#VALUE!</v>
      </c>
    </row>
    <row r="44" spans="1:15" ht="12.75" customHeight="1">
      <c r="A44" s="121"/>
      <c r="B44" s="141">
        <v>20</v>
      </c>
      <c r="C44" s="142">
        <f>VLOOKUP($B44,Startlist!#REF!,2,FALSE)</f>
        <v>0</v>
      </c>
      <c r="D44" s="127">
        <f>VLOOKUP($B44,Startlist!#REF!,3,FALSE)</f>
        <v>0</v>
      </c>
      <c r="E44" s="127">
        <f>VLOOKUP($B44,Startlist!#REF!,4,FALSE)</f>
        <v>0</v>
      </c>
      <c r="F44" s="142">
        <f>VLOOKUP($B44,Startlist!#REF!,5,FALSE)</f>
        <v>0</v>
      </c>
      <c r="G44" s="127">
        <f>VLOOKUP($B44,Startlist!#REF!,7,FALSE)</f>
        <v>0</v>
      </c>
      <c r="H44" s="119">
        <f>VLOOKUP(B44,Results!#REF!,14,FALSE)</f>
        <v>0</v>
      </c>
      <c r="I44" s="145" t="e">
        <f aca="true" t="shared" si="6" ref="I44:I45">IF(ISERROR(FIND(":",H44)),LEFT(H44,FIND(".",H44,1)-1)*60+RIGHT(H44,LEN(H44)-FIND(".",H44,1)),LEFT(H44,FIND(":",H44,1)-1)*3600+MID(H44,4,2)*60+RIGHT(H44,LEN(H44)-FIND(".",H44,1)))</f>
        <v>#VALUE!</v>
      </c>
      <c r="J44" s="145"/>
      <c r="K44" s="120"/>
      <c r="L44" s="120"/>
      <c r="M44" s="143">
        <f>A41</f>
        <v>7</v>
      </c>
      <c r="N44" s="143">
        <v>4</v>
      </c>
      <c r="O44" s="144" t="e">
        <f>I41</f>
        <v>#VALUE!</v>
      </c>
    </row>
    <row r="45" spans="1:15" ht="12.75" customHeight="1">
      <c r="A45" s="121"/>
      <c r="B45" s="141">
        <v>25</v>
      </c>
      <c r="C45" s="142">
        <f>VLOOKUP($B45,Startlist!#REF!,2,FALSE)</f>
        <v>0</v>
      </c>
      <c r="D45" s="127">
        <f>VLOOKUP($B45,Startlist!#REF!,3,FALSE)</f>
        <v>0</v>
      </c>
      <c r="E45" s="127">
        <f>VLOOKUP($B45,Startlist!#REF!,4,FALSE)</f>
        <v>0</v>
      </c>
      <c r="F45" s="142">
        <f>VLOOKUP($B45,Startlist!#REF!,5,FALSE)</f>
        <v>0</v>
      </c>
      <c r="G45" s="127">
        <f>VLOOKUP($B45,Startlist!#REF!,7,FALSE)</f>
        <v>0</v>
      </c>
      <c r="H45" s="119">
        <f>VLOOKUP(B45,Results!#REF!,14,FALSE)</f>
        <v>0</v>
      </c>
      <c r="I45" s="145" t="e">
        <f t="shared" si="6"/>
        <v>#VALUE!</v>
      </c>
      <c r="J45" s="120"/>
      <c r="K45" s="120"/>
      <c r="L45" s="120"/>
      <c r="M45" s="143">
        <f>A41</f>
        <v>7</v>
      </c>
      <c r="N45" s="143">
        <v>5</v>
      </c>
      <c r="O45" s="144" t="e">
        <f>I41</f>
        <v>#VALUE!</v>
      </c>
    </row>
    <row r="46" spans="1:15" ht="7.5" customHeight="1">
      <c r="A46" s="121"/>
      <c r="B46" s="141"/>
      <c r="C46" s="142"/>
      <c r="D46" s="125"/>
      <c r="E46" s="125"/>
      <c r="F46" s="142"/>
      <c r="G46" s="127"/>
      <c r="H46" s="119"/>
      <c r="I46" s="120"/>
      <c r="J46" s="120"/>
      <c r="K46" s="120"/>
      <c r="L46" s="120"/>
      <c r="M46" s="143">
        <f>A41</f>
        <v>7</v>
      </c>
      <c r="N46" s="143">
        <v>6</v>
      </c>
      <c r="O46" s="144" t="e">
        <f>I41</f>
        <v>#VALUE!</v>
      </c>
    </row>
    <row r="47" spans="1:17" s="140" customFormat="1" ht="12" customHeight="1">
      <c r="A47" s="128">
        <v>8</v>
      </c>
      <c r="B47" s="129">
        <f>VLOOKUP($B49,Startlist!#REF!,6,FALSE)</f>
        <v>0</v>
      </c>
      <c r="C47" s="130"/>
      <c r="D47" s="131"/>
      <c r="E47" s="131"/>
      <c r="F47" s="130"/>
      <c r="G47" s="132"/>
      <c r="H47" s="133" t="e">
        <f>CONCATENATE(J47,":",RIGHT(K47,2),".",RIGHT(L47,4))</f>
        <v>#VALUE!</v>
      </c>
      <c r="I47" s="134" t="e">
        <f>SMALL(I49:I51,1)+SMALL(I49:I51,2)</f>
        <v>#VALUE!</v>
      </c>
      <c r="J47" s="135" t="e">
        <f>INT(I47/3600)</f>
        <v>#VALUE!</v>
      </c>
      <c r="K47" s="136" t="e">
        <f>CONCATENATE("0",INT((I47-(J47*3600))/60))</f>
        <v>#VALUE!</v>
      </c>
      <c r="L47" s="134" t="e">
        <f>CONCATENATE("0",ROUND(I47-(J47*3600)-(K47*60),1))</f>
        <v>#VALUE!</v>
      </c>
      <c r="M47" s="137">
        <f>A47</f>
        <v>8</v>
      </c>
      <c r="N47" s="137">
        <v>1</v>
      </c>
      <c r="O47" s="138" t="e">
        <f>I47</f>
        <v>#VALUE!</v>
      </c>
      <c r="P47" s="139"/>
      <c r="Q47" s="139"/>
    </row>
    <row r="48" spans="1:15" ht="7.5" customHeight="1">
      <c r="A48" s="121"/>
      <c r="B48" s="141"/>
      <c r="C48" s="142"/>
      <c r="D48" s="125"/>
      <c r="E48" s="125"/>
      <c r="F48" s="142"/>
      <c r="G48" s="127"/>
      <c r="H48" s="119"/>
      <c r="I48" s="120"/>
      <c r="J48" s="120"/>
      <c r="K48" s="120"/>
      <c r="L48" s="120"/>
      <c r="M48" s="143">
        <f>A47</f>
        <v>8</v>
      </c>
      <c r="N48" s="143">
        <v>2</v>
      </c>
      <c r="O48" s="144" t="e">
        <f>I47</f>
        <v>#VALUE!</v>
      </c>
    </row>
    <row r="49" spans="1:15" ht="12.75" customHeight="1">
      <c r="A49" s="121"/>
      <c r="B49" s="141">
        <v>51</v>
      </c>
      <c r="C49" s="142">
        <f>VLOOKUP($B49,Startlist!#REF!,2,FALSE)</f>
        <v>0</v>
      </c>
      <c r="D49" s="127">
        <f>VLOOKUP($B49,Startlist!#REF!,3,FALSE)</f>
        <v>0</v>
      </c>
      <c r="E49" s="127">
        <f>VLOOKUP($B49,Startlist!#REF!,4,FALSE)</f>
        <v>0</v>
      </c>
      <c r="F49" s="142">
        <f>VLOOKUP($B49,Startlist!#REF!,5,FALSE)</f>
        <v>0</v>
      </c>
      <c r="G49" s="127">
        <f>VLOOKUP($B49,Startlist!#REF!,7,FALSE)</f>
        <v>0</v>
      </c>
      <c r="H49" s="146" t="s">
        <v>2139</v>
      </c>
      <c r="I49" s="145"/>
      <c r="J49" s="145"/>
      <c r="K49" s="120"/>
      <c r="L49" s="120"/>
      <c r="M49" s="143">
        <f>A47</f>
        <v>8</v>
      </c>
      <c r="N49" s="143">
        <v>3</v>
      </c>
      <c r="O49" s="144" t="e">
        <f>I47</f>
        <v>#VALUE!</v>
      </c>
    </row>
    <row r="50" spans="1:15" ht="12.75" customHeight="1">
      <c r="A50" s="121"/>
      <c r="B50" s="141">
        <v>201</v>
      </c>
      <c r="C50" s="142">
        <f>VLOOKUP($B50,Startlist!#REF!,2,FALSE)</f>
        <v>0</v>
      </c>
      <c r="D50" s="127">
        <f>VLOOKUP($B50,Startlist!#REF!,3,FALSE)</f>
        <v>0</v>
      </c>
      <c r="E50" s="127">
        <f>VLOOKUP($B50,Startlist!#REF!,4,FALSE)</f>
        <v>0</v>
      </c>
      <c r="F50" s="142">
        <f>VLOOKUP($B50,Startlist!#REF!,5,FALSE)</f>
        <v>0</v>
      </c>
      <c r="G50" s="127">
        <f>VLOOKUP($B50,Startlist!#REF!,7,FALSE)</f>
        <v>0</v>
      </c>
      <c r="H50" s="119">
        <f>VLOOKUP(B50,Results!#REF!,14,FALSE)</f>
        <v>0</v>
      </c>
      <c r="I50" s="145" t="e">
        <f aca="true" t="shared" si="7" ref="I50:I51">IF(ISERROR(FIND(":",H50)),LEFT(H50,FIND(".",H50,1)-1)*60+RIGHT(H50,LEN(H50)-FIND(".",H50,1)),LEFT(H50,FIND(":",H50,1)-1)*3600+MID(H50,4,2)*60+RIGHT(H50,LEN(H50)-FIND(".",H50,1)))</f>
        <v>#VALUE!</v>
      </c>
      <c r="J50" s="145"/>
      <c r="K50" s="120"/>
      <c r="L50" s="120"/>
      <c r="M50" s="143">
        <f>A47</f>
        <v>8</v>
      </c>
      <c r="N50" s="143">
        <v>4</v>
      </c>
      <c r="O50" s="144" t="e">
        <f>I47</f>
        <v>#VALUE!</v>
      </c>
    </row>
    <row r="51" spans="1:15" ht="12.75" customHeight="1">
      <c r="A51" s="121"/>
      <c r="B51" s="141">
        <v>202</v>
      </c>
      <c r="C51" s="142">
        <f>VLOOKUP($B51,Startlist!#REF!,2,FALSE)</f>
        <v>0</v>
      </c>
      <c r="D51" s="127">
        <f>VLOOKUP($B51,Startlist!#REF!,3,FALSE)</f>
        <v>0</v>
      </c>
      <c r="E51" s="127">
        <f>VLOOKUP($B51,Startlist!#REF!,4,FALSE)</f>
        <v>0</v>
      </c>
      <c r="F51" s="142">
        <f>VLOOKUP($B51,Startlist!#REF!,5,FALSE)</f>
        <v>0</v>
      </c>
      <c r="G51" s="127">
        <f>VLOOKUP($B51,Startlist!#REF!,7,FALSE)</f>
        <v>0</v>
      </c>
      <c r="H51" s="119">
        <f>VLOOKUP(B51,Results!#REF!,14,FALSE)</f>
        <v>0</v>
      </c>
      <c r="I51" s="145" t="e">
        <f t="shared" si="7"/>
        <v>#VALUE!</v>
      </c>
      <c r="J51" s="120"/>
      <c r="K51" s="120"/>
      <c r="L51" s="120"/>
      <c r="M51" s="143">
        <f>A47</f>
        <v>8</v>
      </c>
      <c r="N51" s="143">
        <v>5</v>
      </c>
      <c r="O51" s="144" t="e">
        <f>I47</f>
        <v>#VALUE!</v>
      </c>
    </row>
    <row r="52" spans="1:15" ht="7.5" customHeight="1">
      <c r="A52" s="121"/>
      <c r="B52" s="141"/>
      <c r="C52" s="142"/>
      <c r="D52" s="125"/>
      <c r="E52" s="125"/>
      <c r="F52" s="142"/>
      <c r="G52" s="127"/>
      <c r="H52" s="119"/>
      <c r="I52" s="120"/>
      <c r="J52" s="120"/>
      <c r="K52" s="120"/>
      <c r="L52" s="120"/>
      <c r="M52" s="143">
        <f>A47</f>
        <v>8</v>
      </c>
      <c r="N52" s="143">
        <v>6</v>
      </c>
      <c r="O52" s="144" t="e">
        <f>I47</f>
        <v>#VALUE!</v>
      </c>
    </row>
    <row r="53" spans="1:17" s="140" customFormat="1" ht="12" customHeight="1">
      <c r="A53" s="128">
        <v>9</v>
      </c>
      <c r="B53" s="129">
        <f>VLOOKUP($B55,Startlist!#REF!,6,FALSE)&amp;" II"</f>
        <v>0</v>
      </c>
      <c r="C53" s="130"/>
      <c r="D53" s="131"/>
      <c r="E53" s="131"/>
      <c r="F53" s="130"/>
      <c r="G53" s="132"/>
      <c r="H53" s="133" t="e">
        <f>CONCATENATE(J53,":",RIGHT(K53,2),".",RIGHT(L53,4))</f>
        <v>#VALUE!</v>
      </c>
      <c r="I53" s="134" t="e">
        <f>SMALL(I55:I57,1)+SMALL(I55:I57,2)</f>
        <v>#VALUE!</v>
      </c>
      <c r="J53" s="135" t="e">
        <f>INT(I53/3600)</f>
        <v>#VALUE!</v>
      </c>
      <c r="K53" s="136" t="e">
        <f>CONCATENATE("0",INT((I53-(J53*3600))/60))</f>
        <v>#VALUE!</v>
      </c>
      <c r="L53" s="134" t="e">
        <f>CONCATENATE("0",ROUND(I53-(J53*3600)-(K53*60),1))</f>
        <v>#VALUE!</v>
      </c>
      <c r="M53" s="137">
        <f>A53</f>
        <v>9</v>
      </c>
      <c r="N53" s="137">
        <v>1</v>
      </c>
      <c r="O53" s="138" t="e">
        <f>I53</f>
        <v>#VALUE!</v>
      </c>
      <c r="P53" s="139"/>
      <c r="Q53" s="139"/>
    </row>
    <row r="54" spans="1:15" ht="7.5" customHeight="1">
      <c r="A54" s="121"/>
      <c r="B54" s="141"/>
      <c r="C54" s="142"/>
      <c r="D54" s="125"/>
      <c r="E54" s="125"/>
      <c r="F54" s="142"/>
      <c r="G54" s="127"/>
      <c r="H54" s="119"/>
      <c r="I54" s="120"/>
      <c r="J54" s="120"/>
      <c r="K54" s="120"/>
      <c r="L54" s="120"/>
      <c r="M54" s="143">
        <f>A53</f>
        <v>9</v>
      </c>
      <c r="N54" s="143">
        <v>2</v>
      </c>
      <c r="O54" s="144" t="e">
        <f>I53</f>
        <v>#VALUE!</v>
      </c>
    </row>
    <row r="55" spans="1:15" ht="12.75" customHeight="1">
      <c r="A55" s="121"/>
      <c r="B55" s="141">
        <v>33</v>
      </c>
      <c r="C55" s="142">
        <f>VLOOKUP($B55,Startlist!#REF!,2,FALSE)</f>
        <v>0</v>
      </c>
      <c r="D55" s="127">
        <f>VLOOKUP($B55,Startlist!#REF!,3,FALSE)</f>
        <v>0</v>
      </c>
      <c r="E55" s="127">
        <f>VLOOKUP($B55,Startlist!#REF!,4,FALSE)</f>
        <v>0</v>
      </c>
      <c r="F55" s="142">
        <f>VLOOKUP($B55,Startlist!#REF!,5,FALSE)</f>
        <v>0</v>
      </c>
      <c r="G55" s="127">
        <f>VLOOKUP($B55,Startlist!#REF!,7,FALSE)</f>
        <v>0</v>
      </c>
      <c r="H55" s="119">
        <f>VLOOKUP(B55,Results!#REF!,14,FALSE)</f>
        <v>0</v>
      </c>
      <c r="I55" s="145" t="e">
        <f aca="true" t="shared" si="8" ref="I55:I57">IF(ISERROR(FIND(":",H55)),LEFT(H55,FIND(".",H55,1)-1)*60+RIGHT(H55,LEN(H55)-FIND(".",H55,1)),LEFT(H55,FIND(":",H55,1)-1)*3600+MID(H55,4,2)*60+RIGHT(H55,LEN(H55)-FIND(".",H55,1)))</f>
        <v>#VALUE!</v>
      </c>
      <c r="J55" s="145"/>
      <c r="K55" s="120"/>
      <c r="L55" s="120"/>
      <c r="M55" s="143">
        <f>A53</f>
        <v>9</v>
      </c>
      <c r="N55" s="143">
        <v>3</v>
      </c>
      <c r="O55" s="144" t="e">
        <f>I53</f>
        <v>#VALUE!</v>
      </c>
    </row>
    <row r="56" spans="1:15" ht="12.75" customHeight="1">
      <c r="A56" s="121"/>
      <c r="B56" s="141">
        <v>39</v>
      </c>
      <c r="C56" s="142">
        <f>VLOOKUP($B56,Startlist!#REF!,2,FALSE)</f>
        <v>0</v>
      </c>
      <c r="D56" s="127">
        <f>VLOOKUP($B56,Startlist!#REF!,3,FALSE)</f>
        <v>0</v>
      </c>
      <c r="E56" s="127">
        <f>VLOOKUP($B56,Startlist!#REF!,4,FALSE)</f>
        <v>0</v>
      </c>
      <c r="F56" s="142">
        <f>VLOOKUP($B56,Startlist!#REF!,5,FALSE)</f>
        <v>0</v>
      </c>
      <c r="G56" s="127">
        <f>VLOOKUP($B56,Startlist!#REF!,7,FALSE)</f>
        <v>0</v>
      </c>
      <c r="H56" s="119">
        <f>VLOOKUP(B56,Results!#REF!,14,FALSE)</f>
        <v>0</v>
      </c>
      <c r="I56" s="145" t="e">
        <f t="shared" si="8"/>
        <v>#VALUE!</v>
      </c>
      <c r="J56" s="145"/>
      <c r="K56" s="120"/>
      <c r="L56" s="120"/>
      <c r="M56" s="143">
        <f>A53</f>
        <v>9</v>
      </c>
      <c r="N56" s="143">
        <v>4</v>
      </c>
      <c r="O56" s="144" t="e">
        <f>I53</f>
        <v>#VALUE!</v>
      </c>
    </row>
    <row r="57" spans="1:15" ht="12.75" customHeight="1">
      <c r="A57" s="121"/>
      <c r="B57" s="141">
        <v>50</v>
      </c>
      <c r="C57" s="142">
        <f>VLOOKUP($B57,Startlist!#REF!,2,FALSE)</f>
        <v>0</v>
      </c>
      <c r="D57" s="127">
        <f>VLOOKUP($B57,Startlist!#REF!,3,FALSE)</f>
        <v>0</v>
      </c>
      <c r="E57" s="127">
        <f>VLOOKUP($B57,Startlist!#REF!,4,FALSE)</f>
        <v>0</v>
      </c>
      <c r="F57" s="142">
        <f>VLOOKUP($B57,Startlist!#REF!,5,FALSE)</f>
        <v>0</v>
      </c>
      <c r="G57" s="127">
        <f>VLOOKUP($B57,Startlist!#REF!,7,FALSE)</f>
        <v>0</v>
      </c>
      <c r="H57" s="119">
        <f>VLOOKUP(B57,Results!#REF!,14,FALSE)</f>
        <v>0</v>
      </c>
      <c r="I57" s="145" t="e">
        <f t="shared" si="8"/>
        <v>#VALUE!</v>
      </c>
      <c r="J57" s="120"/>
      <c r="K57" s="120"/>
      <c r="L57" s="120"/>
      <c r="M57" s="143">
        <f>A53</f>
        <v>9</v>
      </c>
      <c r="N57" s="143">
        <v>5</v>
      </c>
      <c r="O57" s="144" t="e">
        <f>I53</f>
        <v>#VALUE!</v>
      </c>
    </row>
    <row r="58" spans="1:15" ht="7.5" customHeight="1">
      <c r="A58" s="121"/>
      <c r="B58" s="141"/>
      <c r="C58" s="142"/>
      <c r="D58" s="125"/>
      <c r="E58" s="125"/>
      <c r="F58" s="142"/>
      <c r="G58" s="127"/>
      <c r="H58" s="119"/>
      <c r="I58" s="120"/>
      <c r="J58" s="120"/>
      <c r="K58" s="120"/>
      <c r="L58" s="120"/>
      <c r="M58" s="143">
        <f>A53</f>
        <v>9</v>
      </c>
      <c r="N58" s="143">
        <v>6</v>
      </c>
      <c r="O58" s="144" t="e">
        <f>I53</f>
        <v>#VALUE!</v>
      </c>
    </row>
    <row r="59" spans="1:17" s="140" customFormat="1" ht="12" customHeight="1">
      <c r="A59" s="128">
        <v>10</v>
      </c>
      <c r="B59" s="129">
        <f>VLOOKUP($B61,Startlist!#REF!,6,FALSE)</f>
        <v>0</v>
      </c>
      <c r="C59" s="130"/>
      <c r="D59" s="131"/>
      <c r="E59" s="131"/>
      <c r="F59" s="130"/>
      <c r="G59" s="132"/>
      <c r="H59" s="133" t="e">
        <f>CONCATENATE(J59,":",RIGHT(K59,2),".",RIGHT(L59,4))</f>
        <v>#VALUE!</v>
      </c>
      <c r="I59" s="134" t="e">
        <f>SMALL(I61:I63,1)+SMALL(I61:I63,2)</f>
        <v>#VALUE!</v>
      </c>
      <c r="J59" s="135" t="e">
        <f>INT(I59/3600)</f>
        <v>#VALUE!</v>
      </c>
      <c r="K59" s="136" t="e">
        <f>CONCATENATE("0",INT((I59-(J59*3600))/60))</f>
        <v>#VALUE!</v>
      </c>
      <c r="L59" s="134" t="e">
        <f>CONCATENATE("0",ROUND(I59-(J59*3600)-(K59*60),1))</f>
        <v>#VALUE!</v>
      </c>
      <c r="M59" s="137">
        <f>A59</f>
        <v>10</v>
      </c>
      <c r="N59" s="137">
        <v>1</v>
      </c>
      <c r="O59" s="138" t="e">
        <f>I59</f>
        <v>#VALUE!</v>
      </c>
      <c r="P59" s="139"/>
      <c r="Q59" s="139"/>
    </row>
    <row r="60" spans="1:15" ht="7.5" customHeight="1">
      <c r="A60" s="121"/>
      <c r="B60" s="141"/>
      <c r="C60" s="142"/>
      <c r="D60" s="125"/>
      <c r="E60" s="125"/>
      <c r="F60" s="142"/>
      <c r="G60" s="127"/>
      <c r="H60" s="119"/>
      <c r="I60" s="120"/>
      <c r="J60" s="120"/>
      <c r="K60" s="120"/>
      <c r="L60" s="120"/>
      <c r="M60" s="143">
        <f>A59</f>
        <v>10</v>
      </c>
      <c r="N60" s="143">
        <v>2</v>
      </c>
      <c r="O60" s="144" t="e">
        <f>I59</f>
        <v>#VALUE!</v>
      </c>
    </row>
    <row r="61" spans="1:15" ht="12.75" customHeight="1">
      <c r="A61" s="121"/>
      <c r="B61" s="141">
        <v>36</v>
      </c>
      <c r="C61" s="142">
        <f>VLOOKUP($B61,Startlist!#REF!,2,FALSE)</f>
        <v>0</v>
      </c>
      <c r="D61" s="127">
        <f>VLOOKUP($B61,Startlist!#REF!,3,FALSE)</f>
        <v>0</v>
      </c>
      <c r="E61" s="127">
        <f>VLOOKUP($B61,Startlist!#REF!,4,FALSE)</f>
        <v>0</v>
      </c>
      <c r="F61" s="142">
        <f>VLOOKUP($B61,Startlist!#REF!,5,FALSE)</f>
        <v>0</v>
      </c>
      <c r="G61" s="127">
        <f>VLOOKUP($B61,Startlist!#REF!,7,FALSE)</f>
        <v>0</v>
      </c>
      <c r="H61" s="119">
        <f>VLOOKUP(B61,Results!#REF!,14,FALSE)</f>
        <v>0</v>
      </c>
      <c r="I61" s="145" t="e">
        <f aca="true" t="shared" si="9" ref="I61:I62">IF(ISERROR(FIND(":",H61)),LEFT(H61,FIND(".",H61,1)-1)*60+RIGHT(H61,LEN(H61)-FIND(".",H61,1)),LEFT(H61,FIND(":",H61,1)-1)*3600+MID(H61,4,2)*60+RIGHT(H61,LEN(H61)-FIND(".",H61,1)))</f>
        <v>#VALUE!</v>
      </c>
      <c r="J61" s="145"/>
      <c r="K61" s="120"/>
      <c r="L61" s="120"/>
      <c r="M61" s="143">
        <f>A59</f>
        <v>10</v>
      </c>
      <c r="N61" s="143">
        <v>3</v>
      </c>
      <c r="O61" s="144" t="e">
        <f>I59</f>
        <v>#VALUE!</v>
      </c>
    </row>
    <row r="62" spans="1:15" ht="12.75" customHeight="1">
      <c r="A62" s="121"/>
      <c r="B62" s="141">
        <v>40</v>
      </c>
      <c r="C62" s="142">
        <f>VLOOKUP($B62,Startlist!#REF!,2,FALSE)</f>
        <v>0</v>
      </c>
      <c r="D62" s="127">
        <f>VLOOKUP($B62,Startlist!#REF!,3,FALSE)</f>
        <v>0</v>
      </c>
      <c r="E62" s="127">
        <f>VLOOKUP($B62,Startlist!#REF!,4,FALSE)</f>
        <v>0</v>
      </c>
      <c r="F62" s="142">
        <f>VLOOKUP($B62,Startlist!#REF!,5,FALSE)</f>
        <v>0</v>
      </c>
      <c r="G62" s="127">
        <f>VLOOKUP($B62,Startlist!#REF!,7,FALSE)</f>
        <v>0</v>
      </c>
      <c r="H62" s="119">
        <f>VLOOKUP(B62,Results!#REF!,14,FALSE)</f>
        <v>0</v>
      </c>
      <c r="I62" s="145" t="e">
        <f t="shared" si="9"/>
        <v>#VALUE!</v>
      </c>
      <c r="J62" s="145"/>
      <c r="K62" s="120"/>
      <c r="L62" s="120"/>
      <c r="M62" s="143">
        <f>A59</f>
        <v>10</v>
      </c>
      <c r="N62" s="143">
        <v>4</v>
      </c>
      <c r="O62" s="144" t="e">
        <f>I59</f>
        <v>#VALUE!</v>
      </c>
    </row>
    <row r="63" spans="1:15" ht="12.75" customHeight="1">
      <c r="A63" s="121"/>
      <c r="B63" s="141"/>
      <c r="C63" s="142"/>
      <c r="D63" s="127"/>
      <c r="E63" s="127"/>
      <c r="F63" s="142"/>
      <c r="G63" s="127"/>
      <c r="H63" s="119"/>
      <c r="I63" s="145"/>
      <c r="J63" s="120"/>
      <c r="K63" s="120"/>
      <c r="L63" s="120"/>
      <c r="M63" s="143">
        <f>A59</f>
        <v>10</v>
      </c>
      <c r="N63" s="143">
        <v>5</v>
      </c>
      <c r="O63" s="144" t="e">
        <f>I59</f>
        <v>#VALUE!</v>
      </c>
    </row>
    <row r="64" spans="1:15" ht="7.5" customHeight="1">
      <c r="A64" s="121"/>
      <c r="B64" s="141"/>
      <c r="C64" s="142"/>
      <c r="D64" s="125"/>
      <c r="E64" s="125"/>
      <c r="F64" s="142"/>
      <c r="G64" s="127"/>
      <c r="H64" s="119"/>
      <c r="I64" s="120"/>
      <c r="J64" s="120"/>
      <c r="K64" s="120"/>
      <c r="L64" s="120"/>
      <c r="M64" s="143">
        <f>A59</f>
        <v>10</v>
      </c>
      <c r="N64" s="143">
        <v>6</v>
      </c>
      <c r="O64" s="144" t="e">
        <f>I59</f>
        <v>#VALUE!</v>
      </c>
    </row>
    <row r="65" spans="1:17" s="140" customFormat="1" ht="12" customHeight="1">
      <c r="A65" s="128">
        <v>11</v>
      </c>
      <c r="B65" s="129">
        <f>VLOOKUP($B67,Startlist!#REF!,6,FALSE)</f>
        <v>0</v>
      </c>
      <c r="C65" s="130"/>
      <c r="D65" s="131"/>
      <c r="E65" s="131"/>
      <c r="F65" s="130"/>
      <c r="G65" s="132"/>
      <c r="H65" s="133" t="e">
        <f>CONCATENATE(J65,":",RIGHT(K65,2),".",RIGHT(L65,4))</f>
        <v>#VALUE!</v>
      </c>
      <c r="I65" s="134" t="e">
        <f>SMALL(I67:I69,1)+SMALL(I67:I69,2)</f>
        <v>#VALUE!</v>
      </c>
      <c r="J65" s="135" t="e">
        <f>INT(I65/3600)</f>
        <v>#VALUE!</v>
      </c>
      <c r="K65" s="136" t="e">
        <f>CONCATENATE("0",INT((I65-(J65*3600))/60))</f>
        <v>#VALUE!</v>
      </c>
      <c r="L65" s="134" t="e">
        <f>CONCATENATE("0",ROUND(I65-(J65*3600)-(K65*60),1))</f>
        <v>#VALUE!</v>
      </c>
      <c r="M65" s="137">
        <f>A65</f>
        <v>11</v>
      </c>
      <c r="N65" s="137">
        <v>1</v>
      </c>
      <c r="O65" s="138" t="e">
        <f>I65</f>
        <v>#VALUE!</v>
      </c>
      <c r="P65" s="139"/>
      <c r="Q65" s="139"/>
    </row>
    <row r="66" spans="1:15" ht="7.5" customHeight="1">
      <c r="A66" s="121"/>
      <c r="B66" s="141"/>
      <c r="C66" s="142"/>
      <c r="D66" s="125"/>
      <c r="E66" s="125"/>
      <c r="F66" s="142"/>
      <c r="G66" s="127"/>
      <c r="H66" s="119"/>
      <c r="I66" s="120"/>
      <c r="J66" s="120"/>
      <c r="K66" s="120"/>
      <c r="L66" s="120"/>
      <c r="M66" s="143">
        <f>A65</f>
        <v>11</v>
      </c>
      <c r="N66" s="143">
        <v>2</v>
      </c>
      <c r="O66" s="144" t="e">
        <f>I65</f>
        <v>#VALUE!</v>
      </c>
    </row>
    <row r="67" spans="1:15" ht="12.75" customHeight="1">
      <c r="A67" s="121"/>
      <c r="B67" s="141">
        <v>27</v>
      </c>
      <c r="C67" s="142">
        <f>VLOOKUP($B67,Startlist!#REF!,2,FALSE)</f>
        <v>0</v>
      </c>
      <c r="D67" s="127">
        <f>VLOOKUP($B67,Startlist!#REF!,3,FALSE)</f>
        <v>0</v>
      </c>
      <c r="E67" s="127">
        <f>VLOOKUP($B67,Startlist!#REF!,4,FALSE)</f>
        <v>0</v>
      </c>
      <c r="F67" s="142">
        <f>VLOOKUP($B67,Startlist!#REF!,5,FALSE)</f>
        <v>0</v>
      </c>
      <c r="G67" s="127">
        <f>VLOOKUP($B67,Startlist!#REF!,7,FALSE)</f>
        <v>0</v>
      </c>
      <c r="H67" s="119">
        <f>VLOOKUP(B67,Results!#REF!,14,FALSE)</f>
        <v>0</v>
      </c>
      <c r="I67" s="145" t="e">
        <f>IF(ISERROR(FIND(":",H67)),LEFT(H67,FIND(".",H67,1)-1)*60+RIGHT(H67,LEN(H67)-FIND(".",H67,1)),LEFT(H67,FIND(":",H67,1)-1)*3600+MID(H67,4,2)*60+RIGHT(H67,LEN(H67)-FIND(".",H67,1)))</f>
        <v>#VALUE!</v>
      </c>
      <c r="J67" s="145"/>
      <c r="K67" s="120"/>
      <c r="L67" s="120"/>
      <c r="M67" s="143">
        <f>A65</f>
        <v>11</v>
      </c>
      <c r="N67" s="143">
        <v>3</v>
      </c>
      <c r="O67" s="144" t="e">
        <f>I65</f>
        <v>#VALUE!</v>
      </c>
    </row>
    <row r="68" spans="1:15" ht="12.75" customHeight="1">
      <c r="A68" s="121"/>
      <c r="B68" s="141">
        <v>29</v>
      </c>
      <c r="C68" s="142">
        <f>VLOOKUP($B68,Startlist!#REF!,2,FALSE)</f>
        <v>0</v>
      </c>
      <c r="D68" s="127">
        <f>VLOOKUP($B68,Startlist!#REF!,3,FALSE)</f>
        <v>0</v>
      </c>
      <c r="E68" s="127">
        <f>VLOOKUP($B68,Startlist!#REF!,4,FALSE)</f>
        <v>0</v>
      </c>
      <c r="F68" s="142">
        <f>VLOOKUP($B68,Startlist!#REF!,5,FALSE)</f>
        <v>0</v>
      </c>
      <c r="G68" s="127">
        <f>VLOOKUP($B68,Startlist!#REF!,7,FALSE)</f>
        <v>0</v>
      </c>
      <c r="H68" s="146" t="s">
        <v>2139</v>
      </c>
      <c r="I68" s="145"/>
      <c r="J68" s="145"/>
      <c r="K68" s="120"/>
      <c r="L68" s="120"/>
      <c r="M68" s="143">
        <f>A65</f>
        <v>11</v>
      </c>
      <c r="N68" s="143">
        <v>4</v>
      </c>
      <c r="O68" s="144" t="e">
        <f>I65</f>
        <v>#VALUE!</v>
      </c>
    </row>
    <row r="69" spans="1:15" ht="12.75" customHeight="1">
      <c r="A69" s="121"/>
      <c r="B69" s="141">
        <v>48</v>
      </c>
      <c r="C69" s="142">
        <f>VLOOKUP($B69,Startlist!#REF!,2,FALSE)</f>
        <v>0</v>
      </c>
      <c r="D69" s="127">
        <f>VLOOKUP($B69,Startlist!#REF!,3,FALSE)</f>
        <v>0</v>
      </c>
      <c r="E69" s="127">
        <f>VLOOKUP($B69,Startlist!#REF!,4,FALSE)</f>
        <v>0</v>
      </c>
      <c r="F69" s="142">
        <f>VLOOKUP($B69,Startlist!#REF!,5,FALSE)</f>
        <v>0</v>
      </c>
      <c r="G69" s="127">
        <f>VLOOKUP($B69,Startlist!#REF!,7,FALSE)</f>
        <v>0</v>
      </c>
      <c r="H69" s="119">
        <f>VLOOKUP(B69,Results!#REF!,14,FALSE)</f>
        <v>0</v>
      </c>
      <c r="I69" s="145" t="e">
        <f>IF(ISERROR(FIND(":",H69)),LEFT(H69,FIND(".",H69,1)-1)*60+RIGHT(H69,LEN(H69)-FIND(".",H69,1)),LEFT(H69,FIND(":",H69,1)-1)*3600+MID(H69,4,2)*60+RIGHT(H69,LEN(H69)-FIND(".",H69,1)))</f>
        <v>#VALUE!</v>
      </c>
      <c r="J69" s="120"/>
      <c r="K69" s="120"/>
      <c r="L69" s="120"/>
      <c r="M69" s="143">
        <f>A65</f>
        <v>11</v>
      </c>
      <c r="N69" s="143">
        <v>5</v>
      </c>
      <c r="O69" s="144" t="e">
        <f>I65</f>
        <v>#VALUE!</v>
      </c>
    </row>
    <row r="70" spans="1:15" ht="7.5" customHeight="1">
      <c r="A70" s="121"/>
      <c r="B70" s="141"/>
      <c r="C70" s="142"/>
      <c r="D70" s="125"/>
      <c r="E70" s="125"/>
      <c r="F70" s="142"/>
      <c r="G70" s="127"/>
      <c r="H70" s="119"/>
      <c r="I70" s="120"/>
      <c r="J70" s="120"/>
      <c r="K70" s="120"/>
      <c r="L70" s="120"/>
      <c r="M70" s="143">
        <f>A65</f>
        <v>11</v>
      </c>
      <c r="N70" s="143">
        <v>6</v>
      </c>
      <c r="O70" s="144" t="e">
        <f>I65</f>
        <v>#VALUE!</v>
      </c>
    </row>
    <row r="71" spans="1:17" s="140" customFormat="1" ht="12" customHeight="1">
      <c r="A71" s="128">
        <v>12</v>
      </c>
      <c r="B71" s="129">
        <f>VLOOKUP($B73,Startlist!#REF!,6,FALSE)</f>
        <v>0</v>
      </c>
      <c r="C71" s="130"/>
      <c r="D71" s="131"/>
      <c r="E71" s="131"/>
      <c r="F71" s="130"/>
      <c r="G71" s="132"/>
      <c r="H71" s="133" t="e">
        <f>CONCATENATE(J71,":",RIGHT(K71,2),".",RIGHT(L71,4))</f>
        <v>#VALUE!</v>
      </c>
      <c r="I71" s="134" t="e">
        <f>SMALL(I73:I75,1)+SMALL(I73:I75,2)</f>
        <v>#VALUE!</v>
      </c>
      <c r="J71" s="135" t="e">
        <f>INT(I71/3600)</f>
        <v>#VALUE!</v>
      </c>
      <c r="K71" s="136" t="e">
        <f>CONCATENATE("0",INT((I71-(J71*3600))/60))</f>
        <v>#VALUE!</v>
      </c>
      <c r="L71" s="134" t="e">
        <f>CONCATENATE("0",ROUND(I71-(J71*3600)-(K71*60),1))</f>
        <v>#VALUE!</v>
      </c>
      <c r="M71" s="137">
        <f>A71</f>
        <v>12</v>
      </c>
      <c r="N71" s="137">
        <v>1</v>
      </c>
      <c r="O71" s="138" t="e">
        <f>I71</f>
        <v>#VALUE!</v>
      </c>
      <c r="P71" s="139"/>
      <c r="Q71" s="139"/>
    </row>
    <row r="72" spans="1:15" ht="7.5" customHeight="1">
      <c r="A72" s="121"/>
      <c r="B72" s="141"/>
      <c r="C72" s="142"/>
      <c r="D72" s="125"/>
      <c r="E72" s="125"/>
      <c r="F72" s="142"/>
      <c r="G72" s="127"/>
      <c r="H72" s="119"/>
      <c r="I72" s="120"/>
      <c r="J72" s="120"/>
      <c r="K72" s="120"/>
      <c r="L72" s="120"/>
      <c r="M72" s="143">
        <f>A71</f>
        <v>12</v>
      </c>
      <c r="N72" s="143">
        <v>2</v>
      </c>
      <c r="O72" s="144" t="e">
        <f>I71</f>
        <v>#VALUE!</v>
      </c>
    </row>
    <row r="73" spans="1:15" ht="12.75" customHeight="1">
      <c r="A73" s="121"/>
      <c r="B73" s="141">
        <v>8</v>
      </c>
      <c r="C73" s="142">
        <f>VLOOKUP($B73,Startlist!#REF!,2,FALSE)</f>
        <v>0</v>
      </c>
      <c r="D73" s="127">
        <f>VLOOKUP($B73,Startlist!#REF!,3,FALSE)</f>
        <v>0</v>
      </c>
      <c r="E73" s="127">
        <f>VLOOKUP($B73,Startlist!#REF!,4,FALSE)</f>
        <v>0</v>
      </c>
      <c r="F73" s="142">
        <f>VLOOKUP($B73,Startlist!#REF!,5,FALSE)</f>
        <v>0</v>
      </c>
      <c r="G73" s="127">
        <f>VLOOKUP($B73,Startlist!#REF!,7,FALSE)</f>
        <v>0</v>
      </c>
      <c r="H73" s="119">
        <f>VLOOKUP(B73,Results!#REF!,14,FALSE)</f>
        <v>0</v>
      </c>
      <c r="I73" s="145" t="e">
        <f>IF(ISERROR(FIND(":",H73)),LEFT(H73,FIND(".",H73,1)-1)*60+RIGHT(H73,LEN(H73)-FIND(".",H73,1)),LEFT(H73,FIND(":",H73,1)-1)*3600+MID(H73,4,2)*60+RIGHT(H73,LEN(H73)-FIND(".",H73,1)))</f>
        <v>#VALUE!</v>
      </c>
      <c r="J73" s="145"/>
      <c r="K73" s="120"/>
      <c r="L73" s="120"/>
      <c r="M73" s="143">
        <f>A71</f>
        <v>12</v>
      </c>
      <c r="N73" s="143">
        <v>3</v>
      </c>
      <c r="O73" s="144" t="e">
        <f>I71</f>
        <v>#VALUE!</v>
      </c>
    </row>
    <row r="74" spans="1:15" ht="12.75" customHeight="1">
      <c r="A74" s="121"/>
      <c r="B74" s="141">
        <v>53</v>
      </c>
      <c r="C74" s="142">
        <f>VLOOKUP($B74,Startlist!#REF!,2,FALSE)</f>
        <v>0</v>
      </c>
      <c r="D74" s="127">
        <f>VLOOKUP($B74,Startlist!#REF!,3,FALSE)</f>
        <v>0</v>
      </c>
      <c r="E74" s="127">
        <f>VLOOKUP($B74,Startlist!#REF!,4,FALSE)</f>
        <v>0</v>
      </c>
      <c r="F74" s="142">
        <f>VLOOKUP($B74,Startlist!#REF!,5,FALSE)</f>
        <v>0</v>
      </c>
      <c r="G74" s="127">
        <f>VLOOKUP($B74,Startlist!#REF!,7,FALSE)</f>
        <v>0</v>
      </c>
      <c r="H74" s="146" t="s">
        <v>2139</v>
      </c>
      <c r="I74" s="145"/>
      <c r="J74" s="145"/>
      <c r="K74" s="120"/>
      <c r="L74" s="120"/>
      <c r="M74" s="143">
        <f>A71</f>
        <v>12</v>
      </c>
      <c r="N74" s="143">
        <v>4</v>
      </c>
      <c r="O74" s="144" t="e">
        <f>I71</f>
        <v>#VALUE!</v>
      </c>
    </row>
    <row r="75" spans="1:15" ht="12.75" customHeight="1">
      <c r="A75" s="121"/>
      <c r="B75" s="141">
        <v>54</v>
      </c>
      <c r="C75" s="142">
        <f>VLOOKUP($B75,Startlist!#REF!,2,FALSE)</f>
        <v>0</v>
      </c>
      <c r="D75" s="127">
        <f>VLOOKUP($B75,Startlist!#REF!,3,FALSE)</f>
        <v>0</v>
      </c>
      <c r="E75" s="127">
        <f>VLOOKUP($B75,Startlist!#REF!,4,FALSE)</f>
        <v>0</v>
      </c>
      <c r="F75" s="142">
        <f>VLOOKUP($B75,Startlist!#REF!,5,FALSE)</f>
        <v>0</v>
      </c>
      <c r="G75" s="127">
        <f>VLOOKUP($B75,Startlist!#REF!,7,FALSE)</f>
        <v>0</v>
      </c>
      <c r="H75" s="119">
        <f>VLOOKUP(B75,Results!#REF!,14,FALSE)</f>
        <v>0</v>
      </c>
      <c r="I75" s="145" t="e">
        <f>IF(ISERROR(FIND(":",H75)),LEFT(H75,FIND(".",H75,1)-1)*60+RIGHT(H75,LEN(H75)-FIND(".",H75,1)),LEFT(H75,FIND(":",H75,1)-1)*3600+MID(H75,4,2)*60+RIGHT(H75,LEN(H75)-FIND(".",H75,1)))</f>
        <v>#VALUE!</v>
      </c>
      <c r="J75" s="120"/>
      <c r="K75" s="120"/>
      <c r="L75" s="120"/>
      <c r="M75" s="143">
        <f>A71</f>
        <v>12</v>
      </c>
      <c r="N75" s="143">
        <v>5</v>
      </c>
      <c r="O75" s="144" t="e">
        <f>I71</f>
        <v>#VALUE!</v>
      </c>
    </row>
    <row r="76" spans="1:15" ht="7.5" customHeight="1">
      <c r="A76" s="121"/>
      <c r="B76" s="141"/>
      <c r="C76" s="142"/>
      <c r="D76" s="125"/>
      <c r="E76" s="125"/>
      <c r="F76" s="142"/>
      <c r="G76" s="127"/>
      <c r="H76" s="119"/>
      <c r="I76" s="120"/>
      <c r="J76" s="120"/>
      <c r="K76" s="120"/>
      <c r="L76" s="120"/>
      <c r="M76" s="143">
        <f>A71</f>
        <v>12</v>
      </c>
      <c r="N76" s="143">
        <v>6</v>
      </c>
      <c r="O76" s="144" t="e">
        <f>I71</f>
        <v>#VALUE!</v>
      </c>
    </row>
    <row r="77" spans="1:17" s="140" customFormat="1" ht="12" customHeight="1">
      <c r="A77" s="128">
        <v>13</v>
      </c>
      <c r="B77" s="129">
        <f>VLOOKUP($B79,Startlist!#REF!,6,FALSE)&amp;" II"</f>
        <v>0</v>
      </c>
      <c r="C77" s="130"/>
      <c r="D77" s="131"/>
      <c r="E77" s="131"/>
      <c r="F77" s="130"/>
      <c r="G77" s="132"/>
      <c r="H77" s="133" t="e">
        <f>CONCATENATE(J77,":",RIGHT(K77,2),".",RIGHT(L77,4))</f>
        <v>#VALUE!</v>
      </c>
      <c r="I77" s="134" t="e">
        <f>SMALL(I79:I81,1)+SMALL(I79:I81,2)</f>
        <v>#VALUE!</v>
      </c>
      <c r="J77" s="135" t="e">
        <f>INT(I77/3600)</f>
        <v>#VALUE!</v>
      </c>
      <c r="K77" s="136" t="e">
        <f>CONCATENATE("0",INT((I77-(J77*3600))/60))</f>
        <v>#VALUE!</v>
      </c>
      <c r="L77" s="134" t="e">
        <f>CONCATENATE("0",ROUND(I77-(J77*3600)-(K77*60),1))</f>
        <v>#VALUE!</v>
      </c>
      <c r="M77" s="137">
        <f>A77</f>
        <v>13</v>
      </c>
      <c r="N77" s="137">
        <v>1</v>
      </c>
      <c r="O77" s="138" t="e">
        <f>I77</f>
        <v>#VALUE!</v>
      </c>
      <c r="P77" s="139"/>
      <c r="Q77" s="139"/>
    </row>
    <row r="78" spans="1:15" ht="7.5" customHeight="1">
      <c r="A78" s="121"/>
      <c r="B78" s="141"/>
      <c r="C78" s="142"/>
      <c r="D78" s="125"/>
      <c r="E78" s="125"/>
      <c r="F78" s="142"/>
      <c r="G78" s="127"/>
      <c r="H78" s="119"/>
      <c r="I78" s="120"/>
      <c r="J78" s="120"/>
      <c r="K78" s="120"/>
      <c r="L78" s="120"/>
      <c r="M78" s="143">
        <f>A77</f>
        <v>13</v>
      </c>
      <c r="N78" s="143">
        <v>2</v>
      </c>
      <c r="O78" s="144" t="e">
        <f>I77</f>
        <v>#VALUE!</v>
      </c>
    </row>
    <row r="79" spans="1:15" ht="12.75" customHeight="1">
      <c r="A79" s="121"/>
      <c r="B79" s="141">
        <v>14</v>
      </c>
      <c r="C79" s="142">
        <f>VLOOKUP($B79,Startlist!#REF!,2,FALSE)</f>
        <v>0</v>
      </c>
      <c r="D79" s="127">
        <f>VLOOKUP($B79,Startlist!#REF!,3,FALSE)</f>
        <v>0</v>
      </c>
      <c r="E79" s="127">
        <f>VLOOKUP($B79,Startlist!#REF!,4,FALSE)</f>
        <v>0</v>
      </c>
      <c r="F79" s="142">
        <f>VLOOKUP($B79,Startlist!#REF!,5,FALSE)</f>
        <v>0</v>
      </c>
      <c r="G79" s="127">
        <f>VLOOKUP($B79,Startlist!#REF!,7,FALSE)</f>
        <v>0</v>
      </c>
      <c r="H79" s="119">
        <f>VLOOKUP(B79,Results!#REF!,14,FALSE)</f>
        <v>0</v>
      </c>
      <c r="I79" s="145" t="e">
        <f>IF(ISERROR(FIND(":",H79)),LEFT(H79,FIND(".",H79,1)-1)*60+RIGHT(H79,LEN(H79)-FIND(".",H79,1)),LEFT(H79,FIND(":",H79,1)-1)*3600+MID(H79,4,2)*60+RIGHT(H79,LEN(H79)-FIND(".",H79,1)))</f>
        <v>#VALUE!</v>
      </c>
      <c r="J79" s="145"/>
      <c r="K79" s="120"/>
      <c r="L79" s="120"/>
      <c r="M79" s="143">
        <f>A77</f>
        <v>13</v>
      </c>
      <c r="N79" s="143">
        <v>3</v>
      </c>
      <c r="O79" s="144" t="e">
        <f>I77</f>
        <v>#VALUE!</v>
      </c>
    </row>
    <row r="80" spans="1:15" ht="12.75" customHeight="1">
      <c r="A80" s="121"/>
      <c r="B80" s="141">
        <v>37</v>
      </c>
      <c r="C80" s="142">
        <f>VLOOKUP($B80,Startlist!#REF!,2,FALSE)</f>
        <v>0</v>
      </c>
      <c r="D80" s="127">
        <f>VLOOKUP($B80,Startlist!#REF!,3,FALSE)</f>
        <v>0</v>
      </c>
      <c r="E80" s="127">
        <f>VLOOKUP($B80,Startlist!#REF!,4,FALSE)</f>
        <v>0</v>
      </c>
      <c r="F80" s="142">
        <f>VLOOKUP($B80,Startlist!#REF!,5,FALSE)</f>
        <v>0</v>
      </c>
      <c r="G80" s="127">
        <f>VLOOKUP($B80,Startlist!#REF!,7,FALSE)</f>
        <v>0</v>
      </c>
      <c r="H80" s="146" t="s">
        <v>2139</v>
      </c>
      <c r="I80" s="145"/>
      <c r="J80" s="145"/>
      <c r="K80" s="120"/>
      <c r="L80" s="120"/>
      <c r="M80" s="143">
        <f>A77</f>
        <v>13</v>
      </c>
      <c r="N80" s="143">
        <v>4</v>
      </c>
      <c r="O80" s="144" t="e">
        <f>I77</f>
        <v>#VALUE!</v>
      </c>
    </row>
    <row r="81" spans="1:15" ht="12.75" customHeight="1">
      <c r="A81" s="121"/>
      <c r="B81" s="141">
        <v>60</v>
      </c>
      <c r="C81" s="142">
        <f>VLOOKUP($B81,Startlist!#REF!,2,FALSE)</f>
        <v>0</v>
      </c>
      <c r="D81" s="127">
        <f>VLOOKUP($B81,Startlist!#REF!,3,FALSE)</f>
        <v>0</v>
      </c>
      <c r="E81" s="127">
        <f>VLOOKUP($B81,Startlist!#REF!,4,FALSE)</f>
        <v>0</v>
      </c>
      <c r="F81" s="142">
        <f>VLOOKUP($B81,Startlist!#REF!,5,FALSE)</f>
        <v>0</v>
      </c>
      <c r="G81" s="127">
        <f>VLOOKUP($B81,Startlist!#REF!,7,FALSE)</f>
        <v>0</v>
      </c>
      <c r="H81" s="119">
        <f>VLOOKUP(B81,Results!#REF!,14,FALSE)</f>
        <v>0</v>
      </c>
      <c r="I81" s="145" t="e">
        <f>IF(ISERROR(FIND(":",H81)),LEFT(H81,FIND(".",H81,1)-1)*60+RIGHT(H81,LEN(H81)-FIND(".",H81,1)),LEFT(H81,FIND(":",H81,1)-1)*3600+MID(H81,4,2)*60+RIGHT(H81,LEN(H81)-FIND(".",H81,1)))</f>
        <v>#VALUE!</v>
      </c>
      <c r="J81" s="120"/>
      <c r="K81" s="120"/>
      <c r="L81" s="120"/>
      <c r="M81" s="143">
        <f>A77</f>
        <v>13</v>
      </c>
      <c r="N81" s="143">
        <v>5</v>
      </c>
      <c r="O81" s="144" t="e">
        <f>I77</f>
        <v>#VALUE!</v>
      </c>
    </row>
    <row r="82" spans="1:15" ht="7.5" customHeight="1">
      <c r="A82" s="121"/>
      <c r="B82" s="141"/>
      <c r="C82" s="142"/>
      <c r="D82" s="125"/>
      <c r="E82" s="125"/>
      <c r="F82" s="142"/>
      <c r="G82" s="127"/>
      <c r="H82" s="119"/>
      <c r="I82" s="120"/>
      <c r="J82" s="120"/>
      <c r="K82" s="120"/>
      <c r="L82" s="120"/>
      <c r="M82" s="143">
        <f>A77</f>
        <v>13</v>
      </c>
      <c r="N82" s="143">
        <v>6</v>
      </c>
      <c r="O82" s="144" t="e">
        <f>I77</f>
        <v>#VALUE!</v>
      </c>
    </row>
    <row r="83" spans="1:17" s="140" customFormat="1" ht="12" customHeight="1">
      <c r="A83" s="128">
        <v>14</v>
      </c>
      <c r="B83" s="129">
        <f>VLOOKUP($B85,Startlist!#REF!,6,FALSE)&amp;" II"</f>
        <v>0</v>
      </c>
      <c r="C83" s="130"/>
      <c r="D83" s="131"/>
      <c r="E83" s="131"/>
      <c r="F83" s="130"/>
      <c r="G83" s="132"/>
      <c r="H83" s="133" t="s">
        <v>2140</v>
      </c>
      <c r="I83" s="134" t="e">
        <f>SMALL(I85:I87,1)+SMALL(I85:I87,2)</f>
        <v>#VALUE!</v>
      </c>
      <c r="J83" s="135" t="e">
        <f>INT(I83/3600)</f>
        <v>#VALUE!</v>
      </c>
      <c r="K83" s="136" t="e">
        <f>CONCATENATE("0",INT((I83-(J83*3600))/60))</f>
        <v>#VALUE!</v>
      </c>
      <c r="L83" s="134" t="e">
        <f>CONCATENATE("0",ROUND(I83-(J83*3600)-(K83*60),1))</f>
        <v>#VALUE!</v>
      </c>
      <c r="M83" s="137">
        <f>A83</f>
        <v>14</v>
      </c>
      <c r="N83" s="137">
        <v>1</v>
      </c>
      <c r="O83" s="138" t="e">
        <f>I83</f>
        <v>#VALUE!</v>
      </c>
      <c r="P83" s="139"/>
      <c r="Q83" s="139"/>
    </row>
    <row r="84" spans="1:15" ht="7.5" customHeight="1">
      <c r="A84" s="121"/>
      <c r="B84" s="141"/>
      <c r="C84" s="142"/>
      <c r="D84" s="125"/>
      <c r="E84" s="125"/>
      <c r="F84" s="142"/>
      <c r="G84" s="127"/>
      <c r="H84" s="119"/>
      <c r="I84" s="120"/>
      <c r="J84" s="120"/>
      <c r="K84" s="120"/>
      <c r="L84" s="120"/>
      <c r="M84" s="143">
        <f>A83</f>
        <v>14</v>
      </c>
      <c r="N84" s="143">
        <v>2</v>
      </c>
      <c r="O84" s="144" t="e">
        <f>I83</f>
        <v>#VALUE!</v>
      </c>
    </row>
    <row r="85" spans="1:15" ht="12.75" customHeight="1">
      <c r="A85" s="121"/>
      <c r="B85" s="141">
        <v>57</v>
      </c>
      <c r="C85" s="142">
        <f>VLOOKUP($B85,Startlist!#REF!,2,FALSE)</f>
        <v>0</v>
      </c>
      <c r="D85" s="127">
        <f>VLOOKUP($B85,Startlist!#REF!,3,FALSE)</f>
        <v>0</v>
      </c>
      <c r="E85" s="127">
        <f>VLOOKUP($B85,Startlist!#REF!,4,FALSE)</f>
        <v>0</v>
      </c>
      <c r="F85" s="142">
        <f>VLOOKUP($B85,Startlist!#REF!,5,FALSE)</f>
        <v>0</v>
      </c>
      <c r="G85" s="127">
        <f>VLOOKUP($B85,Startlist!#REF!,7,FALSE)</f>
        <v>0</v>
      </c>
      <c r="H85" s="119">
        <f>VLOOKUP(B85,Results!#REF!,14,FALSE)</f>
        <v>0</v>
      </c>
      <c r="I85" s="145" t="e">
        <f aca="true" t="shared" si="10" ref="I85:I86">IF(ISERROR(FIND(":",H85)),LEFT(H85,FIND(".",H85,1)-1)*60+RIGHT(H85,LEN(H85)-FIND(".",H85,1)),LEFT(H85,FIND(":",H85,1)-1)*3600+MID(H85,4,2)*60+RIGHT(H85,LEN(H85)-FIND(".",H85,1)))</f>
        <v>#VALUE!</v>
      </c>
      <c r="J85" s="145"/>
      <c r="K85" s="120"/>
      <c r="L85" s="120"/>
      <c r="M85" s="143">
        <f>A83</f>
        <v>14</v>
      </c>
      <c r="N85" s="143">
        <v>3</v>
      </c>
      <c r="O85" s="144" t="e">
        <f>I83</f>
        <v>#VALUE!</v>
      </c>
    </row>
    <row r="86" spans="1:15" ht="12.75" customHeight="1">
      <c r="A86" s="121"/>
      <c r="B86" s="141">
        <v>61</v>
      </c>
      <c r="C86" s="142">
        <f>VLOOKUP($B86,Startlist!#REF!,2,FALSE)</f>
        <v>0</v>
      </c>
      <c r="D86" s="127">
        <f>VLOOKUP($B86,Startlist!#REF!,3,FALSE)</f>
        <v>0</v>
      </c>
      <c r="E86" s="127">
        <f>VLOOKUP($B86,Startlist!#REF!,4,FALSE)</f>
        <v>0</v>
      </c>
      <c r="F86" s="142">
        <f>VLOOKUP($B86,Startlist!#REF!,5,FALSE)</f>
        <v>0</v>
      </c>
      <c r="G86" s="127">
        <f>VLOOKUP($B86,Startlist!#REF!,7,FALSE)</f>
        <v>0</v>
      </c>
      <c r="H86" s="119">
        <f>VLOOKUP(B86,Results!#REF!,14,FALSE)</f>
        <v>0</v>
      </c>
      <c r="I86" s="145" t="e">
        <f t="shared" si="10"/>
        <v>#VALUE!</v>
      </c>
      <c r="J86" s="145"/>
      <c r="K86" s="120"/>
      <c r="L86" s="120"/>
      <c r="M86" s="143">
        <f>A83</f>
        <v>14</v>
      </c>
      <c r="N86" s="143">
        <v>4</v>
      </c>
      <c r="O86" s="144" t="e">
        <f>I83</f>
        <v>#VALUE!</v>
      </c>
    </row>
    <row r="87" spans="1:15" ht="12.75" customHeight="1">
      <c r="A87" s="121"/>
      <c r="B87" s="141">
        <v>75</v>
      </c>
      <c r="C87" s="142">
        <f>VLOOKUP($B87,Startlist!#REF!,2,FALSE)</f>
        <v>0</v>
      </c>
      <c r="D87" s="127">
        <f>VLOOKUP($B87,Startlist!#REF!,3,FALSE)</f>
        <v>0</v>
      </c>
      <c r="E87" s="127">
        <f>VLOOKUP($B87,Startlist!#REF!,4,FALSE)</f>
        <v>0</v>
      </c>
      <c r="F87" s="142">
        <f>VLOOKUP($B87,Startlist!#REF!,5,FALSE)</f>
        <v>0</v>
      </c>
      <c r="G87" s="127">
        <f>VLOOKUP($B87,Startlist!#REF!,7,FALSE)</f>
        <v>0</v>
      </c>
      <c r="H87" s="146" t="s">
        <v>2139</v>
      </c>
      <c r="I87" s="145"/>
      <c r="J87" s="120"/>
      <c r="K87" s="120"/>
      <c r="L87" s="120"/>
      <c r="M87" s="143">
        <f>A83</f>
        <v>14</v>
      </c>
      <c r="N87" s="143">
        <v>5</v>
      </c>
      <c r="O87" s="144" t="e">
        <f>I83</f>
        <v>#VALUE!</v>
      </c>
    </row>
    <row r="88" spans="1:15" ht="7.5" customHeight="1">
      <c r="A88" s="121"/>
      <c r="B88" s="141"/>
      <c r="C88" s="142"/>
      <c r="D88" s="125"/>
      <c r="E88" s="125"/>
      <c r="F88" s="142"/>
      <c r="G88" s="127"/>
      <c r="H88" s="119"/>
      <c r="I88" s="120"/>
      <c r="J88" s="120"/>
      <c r="K88" s="120"/>
      <c r="L88" s="120"/>
      <c r="M88" s="143">
        <f>A83</f>
        <v>14</v>
      </c>
      <c r="N88" s="143">
        <v>6</v>
      </c>
      <c r="O88" s="144" t="e">
        <f>I83</f>
        <v>#VALUE!</v>
      </c>
    </row>
    <row r="89" spans="1:17" s="140" customFormat="1" ht="12" customHeight="1">
      <c r="A89" s="128">
        <v>15</v>
      </c>
      <c r="B89" s="129">
        <f>VLOOKUP($B91,Startlist!#REF!,6,FALSE)&amp;" I"</f>
        <v>0</v>
      </c>
      <c r="C89" s="130"/>
      <c r="D89" s="131"/>
      <c r="E89" s="131"/>
      <c r="F89" s="130"/>
      <c r="G89" s="132"/>
      <c r="H89" s="133" t="e">
        <f>CONCATENATE(J89,":",RIGHT(K89,2),".",RIGHT(L89,4))</f>
        <v>#VALUE!</v>
      </c>
      <c r="I89" s="134" t="e">
        <f>SMALL(I91:I93,1)+SMALL(I91:I93,2)</f>
        <v>#VALUE!</v>
      </c>
      <c r="J89" s="135" t="e">
        <f>INT(I89/3600)</f>
        <v>#VALUE!</v>
      </c>
      <c r="K89" s="136" t="e">
        <f>CONCATENATE("0",INT((I89-(J89*3600))/60))</f>
        <v>#VALUE!</v>
      </c>
      <c r="L89" s="134" t="e">
        <f>CONCATENATE("0",ROUND(I89-(J89*3600)-(K89*60),1))</f>
        <v>#VALUE!</v>
      </c>
      <c r="M89" s="137">
        <f>A89</f>
        <v>15</v>
      </c>
      <c r="N89" s="137">
        <v>1</v>
      </c>
      <c r="O89" s="138" t="e">
        <f>I89</f>
        <v>#VALUE!</v>
      </c>
      <c r="P89" s="139"/>
      <c r="Q89" s="139"/>
    </row>
    <row r="90" spans="1:15" ht="7.5" customHeight="1">
      <c r="A90" s="121"/>
      <c r="B90" s="141"/>
      <c r="C90" s="142"/>
      <c r="D90" s="125"/>
      <c r="E90" s="125"/>
      <c r="F90" s="142"/>
      <c r="G90" s="127"/>
      <c r="H90" s="119"/>
      <c r="I90" s="120"/>
      <c r="J90" s="120"/>
      <c r="K90" s="120"/>
      <c r="L90" s="120"/>
      <c r="M90" s="143">
        <f>A89</f>
        <v>15</v>
      </c>
      <c r="N90" s="143">
        <v>2</v>
      </c>
      <c r="O90" s="144" t="e">
        <f>I89</f>
        <v>#VALUE!</v>
      </c>
    </row>
    <row r="91" spans="1:15" ht="12.75" customHeight="1">
      <c r="A91" s="121"/>
      <c r="B91" s="141">
        <v>71</v>
      </c>
      <c r="C91" s="142">
        <f>VLOOKUP($B91,Startlist!#REF!,2,FALSE)</f>
        <v>0</v>
      </c>
      <c r="D91" s="127">
        <f>VLOOKUP($B91,Startlist!#REF!,3,FALSE)</f>
        <v>0</v>
      </c>
      <c r="E91" s="127">
        <f>VLOOKUP($B91,Startlist!#REF!,4,FALSE)</f>
        <v>0</v>
      </c>
      <c r="F91" s="142">
        <f>VLOOKUP($B91,Startlist!#REF!,5,FALSE)</f>
        <v>0</v>
      </c>
      <c r="G91" s="127">
        <f>VLOOKUP($B91,Startlist!#REF!,7,FALSE)</f>
        <v>0</v>
      </c>
      <c r="H91" s="146" t="s">
        <v>2139</v>
      </c>
      <c r="I91" s="145"/>
      <c r="J91" s="145"/>
      <c r="K91" s="120"/>
      <c r="L91" s="120"/>
      <c r="M91" s="143">
        <f>A89</f>
        <v>15</v>
      </c>
      <c r="N91" s="143">
        <v>3</v>
      </c>
      <c r="O91" s="144" t="e">
        <f>I89</f>
        <v>#VALUE!</v>
      </c>
    </row>
    <row r="92" spans="1:15" ht="12.75" customHeight="1">
      <c r="A92" s="121"/>
      <c r="B92" s="141">
        <v>73</v>
      </c>
      <c r="C92" s="142">
        <f>VLOOKUP($B92,Startlist!#REF!,2,FALSE)</f>
        <v>0</v>
      </c>
      <c r="D92" s="127">
        <f>VLOOKUP($B92,Startlist!#REF!,3,FALSE)</f>
        <v>0</v>
      </c>
      <c r="E92" s="127">
        <f>VLOOKUP($B92,Startlist!#REF!,4,FALSE)</f>
        <v>0</v>
      </c>
      <c r="F92" s="142">
        <f>VLOOKUP($B92,Startlist!#REF!,5,FALSE)</f>
        <v>0</v>
      </c>
      <c r="G92" s="127">
        <f>VLOOKUP($B92,Startlist!#REF!,7,FALSE)</f>
        <v>0</v>
      </c>
      <c r="H92" s="119">
        <f>VLOOKUP(B92,Results!#REF!,14,FALSE)</f>
        <v>0</v>
      </c>
      <c r="I92" s="145" t="e">
        <f aca="true" t="shared" si="11" ref="I92:I93">IF(ISERROR(FIND(":",H92)),LEFT(H92,FIND(".",H92,1)-1)*60+RIGHT(H92,LEN(H92)-FIND(".",H92,1)),LEFT(H92,FIND(":",H92,1)-1)*3600+MID(H92,4,2)*60+RIGHT(H92,LEN(H92)-FIND(".",H92,1)))</f>
        <v>#VALUE!</v>
      </c>
      <c r="J92" s="145"/>
      <c r="K92" s="120"/>
      <c r="L92" s="120"/>
      <c r="M92" s="143">
        <f>A89</f>
        <v>15</v>
      </c>
      <c r="N92" s="143">
        <v>4</v>
      </c>
      <c r="O92" s="144" t="e">
        <f>I89</f>
        <v>#VALUE!</v>
      </c>
    </row>
    <row r="93" spans="1:15" ht="12.75" customHeight="1">
      <c r="A93" s="121"/>
      <c r="B93" s="141">
        <v>76</v>
      </c>
      <c r="C93" s="142">
        <f>VLOOKUP($B93,Startlist!#REF!,2,FALSE)</f>
        <v>0</v>
      </c>
      <c r="D93" s="127">
        <f>VLOOKUP($B93,Startlist!#REF!,3,FALSE)</f>
        <v>0</v>
      </c>
      <c r="E93" s="127">
        <f>VLOOKUP($B93,Startlist!#REF!,4,FALSE)</f>
        <v>0</v>
      </c>
      <c r="F93" s="142">
        <f>VLOOKUP($B93,Startlist!#REF!,5,FALSE)</f>
        <v>0</v>
      </c>
      <c r="G93" s="127">
        <f>VLOOKUP($B93,Startlist!#REF!,7,FALSE)</f>
        <v>0</v>
      </c>
      <c r="H93" s="119">
        <f>VLOOKUP(B93,Results!#REF!,14,FALSE)</f>
        <v>0</v>
      </c>
      <c r="I93" s="145" t="e">
        <f t="shared" si="11"/>
        <v>#VALUE!</v>
      </c>
      <c r="J93" s="120"/>
      <c r="K93" s="120"/>
      <c r="L93" s="120"/>
      <c r="M93" s="143">
        <f>A89</f>
        <v>15</v>
      </c>
      <c r="N93" s="143">
        <v>5</v>
      </c>
      <c r="O93" s="144" t="e">
        <f>I89</f>
        <v>#VALUE!</v>
      </c>
    </row>
    <row r="94" spans="1:15" ht="7.5" customHeight="1">
      <c r="A94" s="121"/>
      <c r="B94" s="141"/>
      <c r="C94" s="142"/>
      <c r="D94" s="125"/>
      <c r="E94" s="125"/>
      <c r="F94" s="142"/>
      <c r="G94" s="127"/>
      <c r="H94" s="119"/>
      <c r="I94" s="120"/>
      <c r="J94" s="120"/>
      <c r="K94" s="120"/>
      <c r="L94" s="120"/>
      <c r="M94" s="143">
        <f>A89</f>
        <v>15</v>
      </c>
      <c r="N94" s="143">
        <v>6</v>
      </c>
      <c r="O94" s="144" t="e">
        <f>I89</f>
        <v>#VALUE!</v>
      </c>
    </row>
    <row r="95" spans="1:17" s="140" customFormat="1" ht="12" customHeight="1">
      <c r="A95" s="128">
        <v>16</v>
      </c>
      <c r="B95" s="129">
        <f>VLOOKUP($B97,Startlist!#REF!,6,FALSE)</f>
        <v>0</v>
      </c>
      <c r="C95" s="130"/>
      <c r="D95" s="131"/>
      <c r="E95" s="131"/>
      <c r="F95" s="130"/>
      <c r="G95" s="132"/>
      <c r="H95" s="133" t="e">
        <f>CONCATENATE(J95,":",RIGHT(K95,2),".",RIGHT(L95,4))</f>
        <v>#VALUE!</v>
      </c>
      <c r="I95" s="134" t="e">
        <f>SMALL(I97:I99,1)+SMALL(I97:I99,2)</f>
        <v>#VALUE!</v>
      </c>
      <c r="J95" s="135" t="e">
        <f>INT(I95/3600)</f>
        <v>#VALUE!</v>
      </c>
      <c r="K95" s="136" t="e">
        <f>CONCATENATE("0",INT((I95-(J95*3600))/60))</f>
        <v>#VALUE!</v>
      </c>
      <c r="L95" s="134" t="e">
        <f>CONCATENATE("0",ROUND(I95-(J95*3600)-(K95*60),1))</f>
        <v>#VALUE!</v>
      </c>
      <c r="M95" s="137">
        <f>A95</f>
        <v>16</v>
      </c>
      <c r="N95" s="137">
        <v>1</v>
      </c>
      <c r="O95" s="138" t="e">
        <f>I95</f>
        <v>#VALUE!</v>
      </c>
      <c r="P95" s="139"/>
      <c r="Q95" s="139"/>
    </row>
    <row r="96" spans="1:15" ht="7.5" customHeight="1">
      <c r="A96" s="121"/>
      <c r="B96" s="141"/>
      <c r="C96" s="142"/>
      <c r="D96" s="125"/>
      <c r="E96" s="125"/>
      <c r="F96" s="142"/>
      <c r="G96" s="127"/>
      <c r="H96" s="119"/>
      <c r="I96" s="120"/>
      <c r="J96" s="120"/>
      <c r="K96" s="120"/>
      <c r="L96" s="120"/>
      <c r="M96" s="143">
        <f>A95</f>
        <v>16</v>
      </c>
      <c r="N96" s="143">
        <v>2</v>
      </c>
      <c r="O96" s="144" t="e">
        <f>I95</f>
        <v>#VALUE!</v>
      </c>
    </row>
    <row r="97" spans="1:15" ht="12.75" customHeight="1">
      <c r="A97" s="121"/>
      <c r="B97" s="141">
        <v>77</v>
      </c>
      <c r="C97" s="142">
        <f>VLOOKUP($B97,Startlist!#REF!,2,FALSE)</f>
        <v>0</v>
      </c>
      <c r="D97" s="127">
        <f>VLOOKUP($B97,Startlist!#REF!,3,FALSE)</f>
        <v>0</v>
      </c>
      <c r="E97" s="127">
        <f>VLOOKUP($B97,Startlist!#REF!,4,FALSE)</f>
        <v>0</v>
      </c>
      <c r="F97" s="142">
        <f>VLOOKUP($B97,Startlist!#REF!,5,FALSE)</f>
        <v>0</v>
      </c>
      <c r="G97" s="127">
        <f>VLOOKUP($B97,Startlist!#REF!,7,FALSE)</f>
        <v>0</v>
      </c>
      <c r="H97" s="119">
        <f>VLOOKUP(B97,Results!#REF!,14,FALSE)</f>
        <v>0</v>
      </c>
      <c r="I97" s="145" t="e">
        <f aca="true" t="shared" si="12" ref="I97:I98">IF(ISERROR(FIND(":",H97)),LEFT(H97,FIND(".",H97,1)-1)*60+RIGHT(H97,LEN(H97)-FIND(".",H97,1)),LEFT(H97,FIND(":",H97,1)-1)*3600+MID(H97,4,2)*60+RIGHT(H97,LEN(H97)-FIND(".",H97,1)))</f>
        <v>#VALUE!</v>
      </c>
      <c r="J97" s="145"/>
      <c r="K97" s="120"/>
      <c r="L97" s="120"/>
      <c r="M97" s="143">
        <f>A95</f>
        <v>16</v>
      </c>
      <c r="N97" s="143">
        <v>3</v>
      </c>
      <c r="O97" s="144" t="e">
        <f>I95</f>
        <v>#VALUE!</v>
      </c>
    </row>
    <row r="98" spans="1:15" ht="12.75" customHeight="1">
      <c r="A98" s="121"/>
      <c r="B98" s="141">
        <v>78</v>
      </c>
      <c r="C98" s="142">
        <f>VLOOKUP($B98,Startlist!#REF!,2,FALSE)</f>
        <v>0</v>
      </c>
      <c r="D98" s="127">
        <f>VLOOKUP($B98,Startlist!#REF!,3,FALSE)</f>
        <v>0</v>
      </c>
      <c r="E98" s="127">
        <f>VLOOKUP($B98,Startlist!#REF!,4,FALSE)</f>
        <v>0</v>
      </c>
      <c r="F98" s="142">
        <f>VLOOKUP($B98,Startlist!#REF!,5,FALSE)</f>
        <v>0</v>
      </c>
      <c r="G98" s="127">
        <f>VLOOKUP($B98,Startlist!#REF!,7,FALSE)</f>
        <v>0</v>
      </c>
      <c r="H98" s="119">
        <f>VLOOKUP(B98,Results!#REF!,14,FALSE)</f>
        <v>0</v>
      </c>
      <c r="I98" s="145" t="e">
        <f t="shared" si="12"/>
        <v>#VALUE!</v>
      </c>
      <c r="J98" s="145"/>
      <c r="K98" s="120"/>
      <c r="L98" s="120"/>
      <c r="M98" s="143">
        <f>A95</f>
        <v>16</v>
      </c>
      <c r="N98" s="143">
        <v>4</v>
      </c>
      <c r="O98" s="144" t="e">
        <f>I95</f>
        <v>#VALUE!</v>
      </c>
    </row>
    <row r="99" spans="1:15" ht="12.75" customHeight="1">
      <c r="A99" s="121"/>
      <c r="B99" s="141">
        <v>80</v>
      </c>
      <c r="C99" s="142">
        <f>VLOOKUP($B99,Startlist!#REF!,2,FALSE)</f>
        <v>0</v>
      </c>
      <c r="D99" s="127">
        <f>VLOOKUP($B99,Startlist!#REF!,3,FALSE)</f>
        <v>0</v>
      </c>
      <c r="E99" s="127">
        <f>VLOOKUP($B99,Startlist!#REF!,4,FALSE)</f>
        <v>0</v>
      </c>
      <c r="F99" s="142">
        <f>VLOOKUP($B99,Startlist!#REF!,5,FALSE)</f>
        <v>0</v>
      </c>
      <c r="G99" s="127">
        <f>VLOOKUP($B99,Startlist!#REF!,7,FALSE)</f>
        <v>0</v>
      </c>
      <c r="H99" s="146" t="s">
        <v>2139</v>
      </c>
      <c r="I99" s="145"/>
      <c r="J99" s="120"/>
      <c r="K99" s="120"/>
      <c r="L99" s="120"/>
      <c r="M99" s="143">
        <f>A95</f>
        <v>16</v>
      </c>
      <c r="N99" s="143">
        <v>5</v>
      </c>
      <c r="O99" s="144" t="e">
        <f>I95</f>
        <v>#VALUE!</v>
      </c>
    </row>
    <row r="100" spans="1:15" ht="7.5" customHeight="1">
      <c r="A100" s="121"/>
      <c r="B100" s="141"/>
      <c r="C100" s="142"/>
      <c r="D100" s="125"/>
      <c r="E100" s="125"/>
      <c r="F100" s="142"/>
      <c r="G100" s="127"/>
      <c r="H100" s="119"/>
      <c r="I100" s="120"/>
      <c r="J100" s="120"/>
      <c r="K100" s="120"/>
      <c r="L100" s="120"/>
      <c r="M100" s="143">
        <f>A95</f>
        <v>16</v>
      </c>
      <c r="N100" s="143">
        <v>6</v>
      </c>
      <c r="O100" s="144" t="e">
        <f>I95</f>
        <v>#VALUE!</v>
      </c>
    </row>
    <row r="101" spans="1:17" s="140" customFormat="1" ht="12" customHeight="1">
      <c r="A101" s="128">
        <v>17</v>
      </c>
      <c r="B101" s="129">
        <f>VLOOKUP($B103,Startlist!#REF!,6,FALSE)&amp;" II"</f>
        <v>0</v>
      </c>
      <c r="C101" s="130"/>
      <c r="D101" s="131"/>
      <c r="E101" s="131"/>
      <c r="F101" s="130"/>
      <c r="G101" s="132"/>
      <c r="H101" s="133" t="e">
        <f>CONCATENATE(J101,":",RIGHT(K101,2),".",RIGHT(L101,4))</f>
        <v>#VALUE!</v>
      </c>
      <c r="I101" s="134" t="e">
        <f>SMALL(I103:I105,1)+SMALL(I103:I105,2)</f>
        <v>#VALUE!</v>
      </c>
      <c r="J101" s="135" t="e">
        <f>INT(I101/3600)</f>
        <v>#VALUE!</v>
      </c>
      <c r="K101" s="136" t="e">
        <f>CONCATENATE("0",INT((I101-(J101*3600))/60))</f>
        <v>#VALUE!</v>
      </c>
      <c r="L101" s="134" t="e">
        <f>CONCATENATE("0",ROUND(I101-(J101*3600)-(K101*60),1))</f>
        <v>#VALUE!</v>
      </c>
      <c r="M101" s="137">
        <f>A101</f>
        <v>17</v>
      </c>
      <c r="N101" s="137">
        <v>1</v>
      </c>
      <c r="O101" s="138" t="e">
        <f>I101</f>
        <v>#VALUE!</v>
      </c>
      <c r="P101" s="139"/>
      <c r="Q101" s="139"/>
    </row>
    <row r="102" spans="1:15" ht="7.5" customHeight="1">
      <c r="A102" s="121"/>
      <c r="B102" s="141"/>
      <c r="C102" s="142"/>
      <c r="D102" s="125"/>
      <c r="E102" s="125"/>
      <c r="F102" s="142"/>
      <c r="G102" s="127"/>
      <c r="H102" s="119"/>
      <c r="I102" s="120"/>
      <c r="J102" s="120"/>
      <c r="K102" s="120"/>
      <c r="L102" s="120"/>
      <c r="M102" s="143">
        <f>A101</f>
        <v>17</v>
      </c>
      <c r="N102" s="143">
        <v>2</v>
      </c>
      <c r="O102" s="144" t="e">
        <f>I101</f>
        <v>#VALUE!</v>
      </c>
    </row>
    <row r="103" spans="1:15" ht="12.75" customHeight="1">
      <c r="A103" s="121"/>
      <c r="B103" s="141">
        <v>69</v>
      </c>
      <c r="C103" s="142">
        <f>VLOOKUP($B103,Startlist!#REF!,2,FALSE)</f>
        <v>0</v>
      </c>
      <c r="D103" s="127">
        <f>VLOOKUP($B103,Startlist!#REF!,3,FALSE)</f>
        <v>0</v>
      </c>
      <c r="E103" s="127">
        <f>VLOOKUP($B103,Startlist!#REF!,4,FALSE)</f>
        <v>0</v>
      </c>
      <c r="F103" s="142">
        <f>VLOOKUP($B103,Startlist!#REF!,5,FALSE)</f>
        <v>0</v>
      </c>
      <c r="G103" s="127">
        <f>VLOOKUP($B103,Startlist!#REF!,7,FALSE)</f>
        <v>0</v>
      </c>
      <c r="H103" s="119">
        <f>VLOOKUP(B103,Results!#REF!,14,FALSE)</f>
        <v>0</v>
      </c>
      <c r="I103" s="145" t="e">
        <f aca="true" t="shared" si="13" ref="I103:I104">IF(ISERROR(FIND(":",H103)),LEFT(H103,FIND(".",H103,1)-1)*60+RIGHT(H103,LEN(H103)-FIND(".",H103,1)),LEFT(H103,FIND(":",H103,1)-1)*3600+MID(H103,4,2)*60+RIGHT(H103,LEN(H103)-FIND(".",H103,1)))</f>
        <v>#VALUE!</v>
      </c>
      <c r="J103" s="145"/>
      <c r="K103" s="120"/>
      <c r="L103" s="120"/>
      <c r="M103" s="143">
        <f>A101</f>
        <v>17</v>
      </c>
      <c r="N103" s="143">
        <v>3</v>
      </c>
      <c r="O103" s="144" t="e">
        <f>I101</f>
        <v>#VALUE!</v>
      </c>
    </row>
    <row r="104" spans="1:15" ht="12.75" customHeight="1">
      <c r="A104" s="121"/>
      <c r="B104" s="141">
        <v>79</v>
      </c>
      <c r="C104" s="142">
        <f>VLOOKUP($B104,Startlist!#REF!,2,FALSE)</f>
        <v>0</v>
      </c>
      <c r="D104" s="127">
        <f>VLOOKUP($B104,Startlist!#REF!,3,FALSE)</f>
        <v>0</v>
      </c>
      <c r="E104" s="127">
        <f>VLOOKUP($B104,Startlist!#REF!,4,FALSE)</f>
        <v>0</v>
      </c>
      <c r="F104" s="142">
        <f>VLOOKUP($B104,Startlist!#REF!,5,FALSE)</f>
        <v>0</v>
      </c>
      <c r="G104" s="127">
        <f>VLOOKUP($B104,Startlist!#REF!,7,FALSE)</f>
        <v>0</v>
      </c>
      <c r="H104" s="119">
        <f>VLOOKUP(B104,Results!#REF!,14,FALSE)</f>
        <v>0</v>
      </c>
      <c r="I104" s="145" t="e">
        <f t="shared" si="13"/>
        <v>#VALUE!</v>
      </c>
      <c r="J104" s="145"/>
      <c r="K104" s="120"/>
      <c r="L104" s="120"/>
      <c r="M104" s="143">
        <f>A101</f>
        <v>17</v>
      </c>
      <c r="N104" s="143">
        <v>4</v>
      </c>
      <c r="O104" s="144" t="e">
        <f>I101</f>
        <v>#VALUE!</v>
      </c>
    </row>
    <row r="105" spans="1:15" ht="12.75" customHeight="1">
      <c r="A105" s="121"/>
      <c r="B105" s="141">
        <v>81</v>
      </c>
      <c r="C105" s="142">
        <f>VLOOKUP($B105,Startlist!#REF!,2,FALSE)</f>
        <v>0</v>
      </c>
      <c r="D105" s="127">
        <f>VLOOKUP($B105,Startlist!#REF!,3,FALSE)</f>
        <v>0</v>
      </c>
      <c r="E105" s="127">
        <f>VLOOKUP($B105,Startlist!#REF!,4,FALSE)</f>
        <v>0</v>
      </c>
      <c r="F105" s="142">
        <f>VLOOKUP($B105,Startlist!#REF!,5,FALSE)</f>
        <v>0</v>
      </c>
      <c r="G105" s="127">
        <f>VLOOKUP($B105,Startlist!#REF!,7,FALSE)</f>
        <v>0</v>
      </c>
      <c r="H105" s="146" t="s">
        <v>2139</v>
      </c>
      <c r="I105" s="145"/>
      <c r="J105" s="120"/>
      <c r="K105" s="120"/>
      <c r="L105" s="120"/>
      <c r="M105" s="143">
        <f>A101</f>
        <v>17</v>
      </c>
      <c r="N105" s="143">
        <v>5</v>
      </c>
      <c r="O105" s="144" t="e">
        <f>I101</f>
        <v>#VALUE!</v>
      </c>
    </row>
    <row r="106" spans="1:15" ht="7.5" customHeight="1">
      <c r="A106" s="121"/>
      <c r="B106" s="141"/>
      <c r="C106" s="142"/>
      <c r="D106" s="125"/>
      <c r="E106" s="125"/>
      <c r="F106" s="142"/>
      <c r="G106" s="127"/>
      <c r="H106" s="119"/>
      <c r="I106" s="120"/>
      <c r="J106" s="120"/>
      <c r="K106" s="120"/>
      <c r="L106" s="120"/>
      <c r="M106" s="143">
        <f>A101</f>
        <v>17</v>
      </c>
      <c r="N106" s="143">
        <v>6</v>
      </c>
      <c r="O106" s="144" t="e">
        <f>I101</f>
        <v>#VALUE!</v>
      </c>
    </row>
    <row r="107" spans="1:17" s="140" customFormat="1" ht="12" customHeight="1">
      <c r="A107" s="128">
        <v>18</v>
      </c>
      <c r="B107" s="129">
        <f>VLOOKUP($B109,Startlist!#REF!,6,FALSE)&amp;" III"</f>
        <v>0</v>
      </c>
      <c r="C107" s="130"/>
      <c r="D107" s="131"/>
      <c r="E107" s="131"/>
      <c r="F107" s="130"/>
      <c r="G107" s="132"/>
      <c r="H107" s="133" t="e">
        <f>CONCATENATE(J107,":",RIGHT(K107,2),".",RIGHT(L107,4))</f>
        <v>#VALUE!</v>
      </c>
      <c r="I107" s="134" t="e">
        <f>SMALL(I109:I111,1)+SMALL(I109:I111,2)</f>
        <v>#VALUE!</v>
      </c>
      <c r="J107" s="135" t="e">
        <f>INT(I107/3600)</f>
        <v>#VALUE!</v>
      </c>
      <c r="K107" s="136" t="e">
        <f>CONCATENATE("0",INT((I107-(J107*3600))/60))</f>
        <v>#VALUE!</v>
      </c>
      <c r="L107" s="134" t="e">
        <f>CONCATENATE("0",ROUND(I107-(J107*3600)-(K107*60),1))</f>
        <v>#VALUE!</v>
      </c>
      <c r="M107" s="137">
        <f>A107</f>
        <v>18</v>
      </c>
      <c r="N107" s="137">
        <v>1</v>
      </c>
      <c r="O107" s="138" t="e">
        <f>I107</f>
        <v>#VALUE!</v>
      </c>
      <c r="P107" s="139"/>
      <c r="Q107" s="139"/>
    </row>
    <row r="108" spans="1:15" ht="7.5" customHeight="1">
      <c r="A108" s="121"/>
      <c r="B108" s="141"/>
      <c r="C108" s="142"/>
      <c r="D108" s="125"/>
      <c r="E108" s="125"/>
      <c r="F108" s="142"/>
      <c r="G108" s="127"/>
      <c r="H108" s="119"/>
      <c r="I108" s="120"/>
      <c r="J108" s="120"/>
      <c r="K108" s="120"/>
      <c r="L108" s="120"/>
      <c r="M108" s="143">
        <f>A107</f>
        <v>18</v>
      </c>
      <c r="N108" s="143">
        <v>2</v>
      </c>
      <c r="O108" s="144" t="e">
        <f>I107</f>
        <v>#VALUE!</v>
      </c>
    </row>
    <row r="109" spans="1:15" ht="12.75" customHeight="1">
      <c r="A109" s="121"/>
      <c r="B109" s="141">
        <v>64</v>
      </c>
      <c r="C109" s="142">
        <f>VLOOKUP($B109,Startlist!#REF!,2,FALSE)</f>
        <v>0</v>
      </c>
      <c r="D109" s="127">
        <f>VLOOKUP($B109,Startlist!#REF!,3,FALSE)</f>
        <v>0</v>
      </c>
      <c r="E109" s="127">
        <f>VLOOKUP($B109,Startlist!#REF!,4,FALSE)</f>
        <v>0</v>
      </c>
      <c r="F109" s="142">
        <f>VLOOKUP($B109,Startlist!#REF!,5,FALSE)</f>
        <v>0</v>
      </c>
      <c r="G109" s="127">
        <f>VLOOKUP($B109,Startlist!#REF!,7,FALSE)</f>
        <v>0</v>
      </c>
      <c r="H109" s="119">
        <f>VLOOKUP(B109,Results!#REF!,14,FALSE)</f>
        <v>0</v>
      </c>
      <c r="I109" s="145" t="e">
        <f aca="true" t="shared" si="14" ref="I109:I110">IF(ISERROR(FIND(":",H109)),LEFT(H109,FIND(".",H109,1)-1)*60+RIGHT(H109,LEN(H109)-FIND(".",H109,1)),LEFT(H109,FIND(":",H109,1)-1)*3600+MID(H109,4,2)*60+RIGHT(H109,LEN(H109)-FIND(".",H109,1)))</f>
        <v>#VALUE!</v>
      </c>
      <c r="J109" s="145"/>
      <c r="K109" s="120"/>
      <c r="L109" s="120"/>
      <c r="M109" s="143">
        <f>A107</f>
        <v>18</v>
      </c>
      <c r="N109" s="143">
        <v>3</v>
      </c>
      <c r="O109" s="144" t="e">
        <f>I107</f>
        <v>#VALUE!</v>
      </c>
    </row>
    <row r="110" spans="1:15" ht="12.75" customHeight="1">
      <c r="A110" s="121"/>
      <c r="B110" s="141">
        <v>67</v>
      </c>
      <c r="C110" s="142">
        <f>VLOOKUP($B110,Startlist!#REF!,2,FALSE)</f>
        <v>0</v>
      </c>
      <c r="D110" s="127">
        <f>VLOOKUP($B110,Startlist!#REF!,3,FALSE)</f>
        <v>0</v>
      </c>
      <c r="E110" s="127">
        <f>VLOOKUP($B110,Startlist!#REF!,4,FALSE)</f>
        <v>0</v>
      </c>
      <c r="F110" s="142">
        <f>VLOOKUP($B110,Startlist!#REF!,5,FALSE)</f>
        <v>0</v>
      </c>
      <c r="G110" s="127">
        <f>VLOOKUP($B110,Startlist!#REF!,7,FALSE)</f>
        <v>0</v>
      </c>
      <c r="H110" s="119">
        <f>VLOOKUP(B110,Results!#REF!,14,FALSE)</f>
        <v>0</v>
      </c>
      <c r="I110" s="145" t="e">
        <f t="shared" si="14"/>
        <v>#VALUE!</v>
      </c>
      <c r="J110" s="145"/>
      <c r="K110" s="120"/>
      <c r="L110" s="120"/>
      <c r="M110" s="143">
        <f>A107</f>
        <v>18</v>
      </c>
      <c r="N110" s="143">
        <v>4</v>
      </c>
      <c r="O110" s="144" t="e">
        <f>I107</f>
        <v>#VALUE!</v>
      </c>
    </row>
    <row r="111" spans="1:15" ht="12.75" customHeight="1">
      <c r="A111" s="121"/>
      <c r="B111" s="141">
        <v>68</v>
      </c>
      <c r="C111" s="142">
        <f>VLOOKUP($B111,Startlist!#REF!,2,FALSE)</f>
        <v>0</v>
      </c>
      <c r="D111" s="127">
        <f>VLOOKUP($B111,Startlist!#REF!,3,FALSE)</f>
        <v>0</v>
      </c>
      <c r="E111" s="127">
        <f>VLOOKUP($B111,Startlist!#REF!,4,FALSE)</f>
        <v>0</v>
      </c>
      <c r="F111" s="142">
        <f>VLOOKUP($B111,Startlist!#REF!,5,FALSE)</f>
        <v>0</v>
      </c>
      <c r="G111" s="127">
        <f>VLOOKUP($B111,Startlist!#REF!,7,FALSE)</f>
        <v>0</v>
      </c>
      <c r="H111" s="146" t="s">
        <v>2139</v>
      </c>
      <c r="I111" s="145"/>
      <c r="J111" s="120"/>
      <c r="K111" s="120"/>
      <c r="L111" s="120"/>
      <c r="M111" s="143">
        <f>A107</f>
        <v>18</v>
      </c>
      <c r="N111" s="143">
        <v>5</v>
      </c>
      <c r="O111" s="144" t="e">
        <f>I107</f>
        <v>#VALUE!</v>
      </c>
    </row>
    <row r="112" spans="1:15" ht="7.5" customHeight="1">
      <c r="A112" s="121"/>
      <c r="B112" s="141"/>
      <c r="C112" s="142"/>
      <c r="D112" s="125"/>
      <c r="E112" s="125"/>
      <c r="F112" s="142"/>
      <c r="G112" s="127"/>
      <c r="H112" s="119"/>
      <c r="I112" s="120"/>
      <c r="J112" s="120"/>
      <c r="K112" s="120"/>
      <c r="L112" s="120"/>
      <c r="M112" s="143">
        <f>A107</f>
        <v>18</v>
      </c>
      <c r="N112" s="143">
        <v>6</v>
      </c>
      <c r="O112" s="144" t="e">
        <f>I107</f>
        <v>#VALUE!</v>
      </c>
    </row>
    <row r="113" spans="1:17" s="140" customFormat="1" ht="12" customHeight="1">
      <c r="A113" s="128"/>
      <c r="B113" s="129">
        <f>VLOOKUP($B115,Startlist!#REF!,6,FALSE)&amp;" II"</f>
        <v>0</v>
      </c>
      <c r="C113" s="130"/>
      <c r="D113" s="131"/>
      <c r="E113" s="131"/>
      <c r="F113" s="130"/>
      <c r="G113" s="132"/>
      <c r="H113" s="133" t="s">
        <v>2141</v>
      </c>
      <c r="I113" s="134" t="e">
        <f>SMALL(I115:I117,1)+SMALL(I115:I117,2)</f>
        <v>#VALUE!</v>
      </c>
      <c r="J113" s="135" t="e">
        <f>INT(I113/3600)</f>
        <v>#VALUE!</v>
      </c>
      <c r="K113" s="136" t="e">
        <f>CONCATENATE("0",INT((I113-(J113*3600))/60))</f>
        <v>#VALUE!</v>
      </c>
      <c r="L113" s="134" t="e">
        <f>CONCATENATE("0",ROUND(I113-(J113*3600)-(K113*60),1))</f>
        <v>#VALUE!</v>
      </c>
      <c r="M113" s="137">
        <f>A113</f>
        <v>0</v>
      </c>
      <c r="N113" s="137">
        <v>1</v>
      </c>
      <c r="O113" s="138" t="e">
        <f>I113</f>
        <v>#VALUE!</v>
      </c>
      <c r="P113" s="139"/>
      <c r="Q113" s="139"/>
    </row>
    <row r="114" spans="1:15" ht="7.5" customHeight="1">
      <c r="A114" s="121"/>
      <c r="B114" s="141"/>
      <c r="C114" s="142"/>
      <c r="D114" s="125"/>
      <c r="E114" s="125"/>
      <c r="F114" s="142"/>
      <c r="G114" s="127"/>
      <c r="H114" s="119"/>
      <c r="I114" s="120"/>
      <c r="J114" s="120"/>
      <c r="K114" s="120"/>
      <c r="L114" s="120"/>
      <c r="M114" s="143">
        <f>A113</f>
        <v>0</v>
      </c>
      <c r="N114" s="143">
        <v>2</v>
      </c>
      <c r="O114" s="144" t="e">
        <f>I113</f>
        <v>#VALUE!</v>
      </c>
    </row>
    <row r="115" spans="1:15" ht="12.75" customHeight="1">
      <c r="A115" s="121"/>
      <c r="B115" s="141">
        <v>26</v>
      </c>
      <c r="C115" s="142">
        <f>VLOOKUP($B115,Startlist!#REF!,2,FALSE)</f>
        <v>0</v>
      </c>
      <c r="D115" s="127">
        <f>VLOOKUP($B115,Startlist!#REF!,3,FALSE)</f>
        <v>0</v>
      </c>
      <c r="E115" s="127">
        <f>VLOOKUP($B115,Startlist!#REF!,4,FALSE)</f>
        <v>0</v>
      </c>
      <c r="F115" s="142">
        <f>VLOOKUP($B115,Startlist!#REF!,5,FALSE)</f>
        <v>0</v>
      </c>
      <c r="G115" s="127">
        <f>VLOOKUP($B115,Startlist!#REF!,7,FALSE)</f>
        <v>0</v>
      </c>
      <c r="H115" s="119">
        <f>VLOOKUP(B115,Results!#REF!,14,FALSE)</f>
        <v>0</v>
      </c>
      <c r="I115" s="145" t="e">
        <f>IF(ISERROR(FIND(":",H115)),LEFT(H115,FIND(".",H115,1)-1)*60+RIGHT(H115,LEN(H115)-FIND(".",H115,1)),LEFT(H115,FIND(":",H115,1)-1)*3600+MID(H115,4,2)*60+RIGHT(H115,LEN(H115)-FIND(".",H115,1)))</f>
        <v>#VALUE!</v>
      </c>
      <c r="J115" s="145"/>
      <c r="K115" s="120"/>
      <c r="L115" s="120"/>
      <c r="M115" s="143">
        <f>A113</f>
        <v>0</v>
      </c>
      <c r="N115" s="143">
        <v>3</v>
      </c>
      <c r="O115" s="144" t="e">
        <f>I113</f>
        <v>#VALUE!</v>
      </c>
    </row>
    <row r="116" spans="1:15" ht="12.75" customHeight="1">
      <c r="A116" s="121"/>
      <c r="B116" s="141">
        <v>43</v>
      </c>
      <c r="C116" s="142">
        <f>VLOOKUP($B116,Startlist!#REF!,2,FALSE)</f>
        <v>0</v>
      </c>
      <c r="D116" s="127">
        <f>VLOOKUP($B116,Startlist!#REF!,3,FALSE)</f>
        <v>0</v>
      </c>
      <c r="E116" s="127">
        <f>VLOOKUP($B116,Startlist!#REF!,4,FALSE)</f>
        <v>0</v>
      </c>
      <c r="F116" s="142">
        <f>VLOOKUP($B116,Startlist!#REF!,5,FALSE)</f>
        <v>0</v>
      </c>
      <c r="G116" s="127">
        <f>VLOOKUP($B116,Startlist!#REF!,7,FALSE)</f>
        <v>0</v>
      </c>
      <c r="H116" s="146" t="s">
        <v>2139</v>
      </c>
      <c r="I116" s="145"/>
      <c r="J116" s="145"/>
      <c r="K116" s="120"/>
      <c r="L116" s="120"/>
      <c r="M116" s="143">
        <f>A113</f>
        <v>0</v>
      </c>
      <c r="N116" s="143">
        <v>4</v>
      </c>
      <c r="O116" s="144" t="e">
        <f>I113</f>
        <v>#VALUE!</v>
      </c>
    </row>
    <row r="117" spans="1:15" ht="12.75" customHeight="1">
      <c r="A117" s="121"/>
      <c r="B117" s="141">
        <v>45</v>
      </c>
      <c r="C117" s="142">
        <f>VLOOKUP($B117,Startlist!#REF!,2,FALSE)</f>
        <v>0</v>
      </c>
      <c r="D117" s="127">
        <f>VLOOKUP($B117,Startlist!#REF!,3,FALSE)</f>
        <v>0</v>
      </c>
      <c r="E117" s="127">
        <f>VLOOKUP($B117,Startlist!#REF!,4,FALSE)</f>
        <v>0</v>
      </c>
      <c r="F117" s="142">
        <f>VLOOKUP($B117,Startlist!#REF!,5,FALSE)</f>
        <v>0</v>
      </c>
      <c r="G117" s="127">
        <f>VLOOKUP($B117,Startlist!#REF!,7,FALSE)</f>
        <v>0</v>
      </c>
      <c r="H117" s="146" t="s">
        <v>2139</v>
      </c>
      <c r="I117" s="145"/>
      <c r="J117" s="120"/>
      <c r="K117" s="120"/>
      <c r="L117" s="120"/>
      <c r="M117" s="143">
        <f>A113</f>
        <v>0</v>
      </c>
      <c r="N117" s="143">
        <v>5</v>
      </c>
      <c r="O117" s="144" t="e">
        <f>I113</f>
        <v>#VALUE!</v>
      </c>
    </row>
    <row r="118" spans="1:15" ht="7.5" customHeight="1">
      <c r="A118" s="121"/>
      <c r="B118" s="141"/>
      <c r="C118" s="142"/>
      <c r="D118" s="125"/>
      <c r="E118" s="125"/>
      <c r="F118" s="142"/>
      <c r="G118" s="127"/>
      <c r="H118" s="119"/>
      <c r="I118" s="120"/>
      <c r="J118" s="120"/>
      <c r="K118" s="120"/>
      <c r="L118" s="120"/>
      <c r="M118" s="143">
        <f>A113</f>
        <v>0</v>
      </c>
      <c r="N118" s="143">
        <v>6</v>
      </c>
      <c r="O118" s="144" t="e">
        <f>I113</f>
        <v>#VALUE!</v>
      </c>
    </row>
    <row r="119" spans="1:17" s="140" customFormat="1" ht="12" customHeight="1">
      <c r="A119" s="128"/>
      <c r="B119" s="129">
        <f>VLOOKUP($B121,Startlist!#REF!,6,FALSE)&amp;" III"</f>
        <v>0</v>
      </c>
      <c r="C119" s="130"/>
      <c r="D119" s="131"/>
      <c r="E119" s="131"/>
      <c r="F119" s="130"/>
      <c r="G119" s="132"/>
      <c r="H119" s="133" t="s">
        <v>2141</v>
      </c>
      <c r="I119" s="134" t="e">
        <f>SMALL(I121:I123,1)+SMALL(I121:I123,2)</f>
        <v>#VALUE!</v>
      </c>
      <c r="J119" s="135" t="e">
        <f>INT(I119/3600)</f>
        <v>#VALUE!</v>
      </c>
      <c r="K119" s="136" t="e">
        <f>CONCATENATE("0",INT((I119-(J119*3600))/60))</f>
        <v>#VALUE!</v>
      </c>
      <c r="L119" s="134" t="e">
        <f>CONCATENATE("0",ROUND(I119-(J119*3600)-(K119*60),1))</f>
        <v>#VALUE!</v>
      </c>
      <c r="M119" s="137">
        <f>A119</f>
        <v>0</v>
      </c>
      <c r="N119" s="137">
        <v>1</v>
      </c>
      <c r="O119" s="138" t="e">
        <f>I119</f>
        <v>#VALUE!</v>
      </c>
      <c r="P119" s="139"/>
      <c r="Q119" s="139"/>
    </row>
    <row r="120" spans="1:15" ht="7.5" customHeight="1">
      <c r="A120" s="121"/>
      <c r="B120" s="141"/>
      <c r="C120" s="142"/>
      <c r="D120" s="125"/>
      <c r="E120" s="125"/>
      <c r="F120" s="142"/>
      <c r="G120" s="127"/>
      <c r="H120" s="119"/>
      <c r="I120" s="120"/>
      <c r="J120" s="120"/>
      <c r="K120" s="120"/>
      <c r="L120" s="120"/>
      <c r="M120" s="143">
        <f>A119</f>
        <v>0</v>
      </c>
      <c r="N120" s="143">
        <v>2</v>
      </c>
      <c r="O120" s="144" t="e">
        <f>I119</f>
        <v>#VALUE!</v>
      </c>
    </row>
    <row r="121" spans="1:15" ht="12.75" customHeight="1">
      <c r="A121" s="121"/>
      <c r="B121" s="141">
        <v>49</v>
      </c>
      <c r="C121" s="142">
        <f>VLOOKUP($B121,Startlist!#REF!,2,FALSE)</f>
        <v>0</v>
      </c>
      <c r="D121" s="127">
        <f>VLOOKUP($B121,Startlist!#REF!,3,FALSE)</f>
        <v>0</v>
      </c>
      <c r="E121" s="127">
        <f>VLOOKUP($B121,Startlist!#REF!,4,FALSE)</f>
        <v>0</v>
      </c>
      <c r="F121" s="142">
        <f>VLOOKUP($B121,Startlist!#REF!,5,FALSE)</f>
        <v>0</v>
      </c>
      <c r="G121" s="127">
        <f>VLOOKUP($B121,Startlist!#REF!,7,FALSE)</f>
        <v>0</v>
      </c>
      <c r="H121" s="146" t="s">
        <v>2139</v>
      </c>
      <c r="I121" s="145"/>
      <c r="J121" s="145"/>
      <c r="K121" s="120"/>
      <c r="L121" s="120"/>
      <c r="M121" s="143">
        <f>A119</f>
        <v>0</v>
      </c>
      <c r="N121" s="143">
        <v>3</v>
      </c>
      <c r="O121" s="144" t="e">
        <f>I119</f>
        <v>#VALUE!</v>
      </c>
    </row>
    <row r="122" spans="1:15" ht="12.75" customHeight="1">
      <c r="A122" s="121"/>
      <c r="B122" s="141">
        <v>63</v>
      </c>
      <c r="C122" s="142">
        <f>VLOOKUP($B122,Startlist!#REF!,2,FALSE)</f>
        <v>0</v>
      </c>
      <c r="D122" s="127">
        <f>VLOOKUP($B122,Startlist!#REF!,3,FALSE)</f>
        <v>0</v>
      </c>
      <c r="E122" s="127">
        <f>VLOOKUP($B122,Startlist!#REF!,4,FALSE)</f>
        <v>0</v>
      </c>
      <c r="F122" s="142">
        <f>VLOOKUP($B122,Startlist!#REF!,5,FALSE)</f>
        <v>0</v>
      </c>
      <c r="G122" s="127">
        <f>VLOOKUP($B122,Startlist!#REF!,7,FALSE)</f>
        <v>0</v>
      </c>
      <c r="H122" s="119">
        <f>VLOOKUP(B122,Results!#REF!,14,FALSE)</f>
        <v>0</v>
      </c>
      <c r="I122" s="145" t="e">
        <f>IF(ISERROR(FIND(":",H122)),LEFT(H122,FIND(".",H122,1)-1)*60+RIGHT(H122,LEN(H122)-FIND(".",H122,1)),LEFT(H122,FIND(":",H122,1)-1)*3600+MID(H122,4,2)*60+RIGHT(H122,LEN(H122)-FIND(".",H122,1)))</f>
        <v>#VALUE!</v>
      </c>
      <c r="J122" s="145"/>
      <c r="K122" s="120"/>
      <c r="L122" s="120"/>
      <c r="M122" s="143">
        <f>A119</f>
        <v>0</v>
      </c>
      <c r="N122" s="143">
        <v>4</v>
      </c>
      <c r="O122" s="144" t="e">
        <f>I119</f>
        <v>#VALUE!</v>
      </c>
    </row>
    <row r="123" spans="1:15" ht="12.75" customHeight="1">
      <c r="A123" s="121"/>
      <c r="B123" s="141"/>
      <c r="C123" s="142"/>
      <c r="D123" s="127"/>
      <c r="E123" s="127"/>
      <c r="F123" s="142"/>
      <c r="G123" s="127"/>
      <c r="H123" s="119"/>
      <c r="I123" s="145"/>
      <c r="J123" s="120"/>
      <c r="K123" s="120"/>
      <c r="L123" s="120"/>
      <c r="M123" s="143">
        <f>A119</f>
        <v>0</v>
      </c>
      <c r="N123" s="143">
        <v>5</v>
      </c>
      <c r="O123" s="144" t="e">
        <f>I119</f>
        <v>#VALUE!</v>
      </c>
    </row>
    <row r="124" spans="1:15" ht="7.5" customHeight="1">
      <c r="A124" s="121"/>
      <c r="B124" s="141"/>
      <c r="C124" s="142"/>
      <c r="D124" s="125"/>
      <c r="E124" s="125"/>
      <c r="F124" s="142"/>
      <c r="G124" s="127"/>
      <c r="H124" s="119"/>
      <c r="I124" s="120"/>
      <c r="J124" s="120"/>
      <c r="K124" s="120"/>
      <c r="L124" s="120"/>
      <c r="M124" s="143">
        <f>A119</f>
        <v>0</v>
      </c>
      <c r="N124" s="143">
        <v>6</v>
      </c>
      <c r="O124" s="144" t="e">
        <f>I119</f>
        <v>#VALUE!</v>
      </c>
    </row>
    <row r="125" spans="1:17" s="140" customFormat="1" ht="12" customHeight="1">
      <c r="A125" s="128"/>
      <c r="B125" s="129">
        <f>VLOOKUP($B127,Startlist!#REF!,6,FALSE)</f>
        <v>0</v>
      </c>
      <c r="C125" s="130"/>
      <c r="D125" s="131"/>
      <c r="E125" s="131"/>
      <c r="F125" s="130"/>
      <c r="G125" s="132"/>
      <c r="H125" s="133" t="s">
        <v>2141</v>
      </c>
      <c r="I125" s="134" t="e">
        <f>SMALL(I127:I129,1)+SMALL(I127:I129,2)</f>
        <v>#VALUE!</v>
      </c>
      <c r="J125" s="135" t="e">
        <f>INT(I125/3600)</f>
        <v>#VALUE!</v>
      </c>
      <c r="K125" s="136" t="e">
        <f>CONCATENATE("0",INT((I125-(J125*3600))/60))</f>
        <v>#VALUE!</v>
      </c>
      <c r="L125" s="134" t="e">
        <f>CONCATENATE("0",ROUND(I125-(J125*3600)-(K125*60),1))</f>
        <v>#VALUE!</v>
      </c>
      <c r="M125" s="137">
        <f>A125</f>
        <v>0</v>
      </c>
      <c r="N125" s="137">
        <v>1</v>
      </c>
      <c r="O125" s="138" t="e">
        <f>I125</f>
        <v>#VALUE!</v>
      </c>
      <c r="P125" s="139"/>
      <c r="Q125" s="139"/>
    </row>
    <row r="126" spans="1:15" ht="7.5" customHeight="1">
      <c r="A126" s="121"/>
      <c r="B126" s="141"/>
      <c r="C126" s="142"/>
      <c r="D126" s="125"/>
      <c r="E126" s="125"/>
      <c r="F126" s="142"/>
      <c r="G126" s="127"/>
      <c r="H126" s="119"/>
      <c r="I126" s="120"/>
      <c r="J126" s="120"/>
      <c r="K126" s="120"/>
      <c r="L126" s="120"/>
      <c r="M126" s="143">
        <f>A125</f>
        <v>0</v>
      </c>
      <c r="N126" s="143">
        <v>2</v>
      </c>
      <c r="O126" s="144" t="e">
        <f>I125</f>
        <v>#VALUE!</v>
      </c>
    </row>
    <row r="127" spans="1:15" ht="12.75" customHeight="1">
      <c r="A127" s="121"/>
      <c r="B127" s="141">
        <v>2</v>
      </c>
      <c r="C127" s="142">
        <f>VLOOKUP($B127,Startlist!#REF!,2,FALSE)</f>
        <v>0</v>
      </c>
      <c r="D127" s="127">
        <f>VLOOKUP($B127,Startlist!#REF!,3,FALSE)</f>
        <v>0</v>
      </c>
      <c r="E127" s="127">
        <f>VLOOKUP($B127,Startlist!#REF!,4,FALSE)</f>
        <v>0</v>
      </c>
      <c r="F127" s="142">
        <f>VLOOKUP($B127,Startlist!#REF!,5,FALSE)</f>
        <v>0</v>
      </c>
      <c r="G127" s="127">
        <f>VLOOKUP($B127,Startlist!#REF!,7,FALSE)</f>
        <v>0</v>
      </c>
      <c r="H127" s="146" t="s">
        <v>2139</v>
      </c>
      <c r="I127" s="145"/>
      <c r="J127" s="145"/>
      <c r="K127" s="120"/>
      <c r="L127" s="120"/>
      <c r="M127" s="143">
        <f>A125</f>
        <v>0</v>
      </c>
      <c r="N127" s="143">
        <v>3</v>
      </c>
      <c r="O127" s="144" t="e">
        <f>I125</f>
        <v>#VALUE!</v>
      </c>
    </row>
    <row r="128" spans="1:15" ht="12.75" customHeight="1">
      <c r="A128" s="121"/>
      <c r="B128" s="141">
        <v>34</v>
      </c>
      <c r="C128" s="142">
        <f>VLOOKUP($B128,Startlist!#REF!,2,FALSE)</f>
        <v>0</v>
      </c>
      <c r="D128" s="127">
        <f>VLOOKUP($B128,Startlist!#REF!,3,FALSE)</f>
        <v>0</v>
      </c>
      <c r="E128" s="127">
        <f>VLOOKUP($B128,Startlist!#REF!,4,FALSE)</f>
        <v>0</v>
      </c>
      <c r="F128" s="142">
        <f>VLOOKUP($B128,Startlist!#REF!,5,FALSE)</f>
        <v>0</v>
      </c>
      <c r="G128" s="127">
        <f>VLOOKUP($B128,Startlist!#REF!,7,FALSE)</f>
        <v>0</v>
      </c>
      <c r="H128" s="146" t="s">
        <v>2139</v>
      </c>
      <c r="I128" s="145"/>
      <c r="J128" s="145"/>
      <c r="K128" s="120"/>
      <c r="L128" s="120"/>
      <c r="M128" s="143">
        <f>A125</f>
        <v>0</v>
      </c>
      <c r="N128" s="143">
        <v>4</v>
      </c>
      <c r="O128" s="144" t="e">
        <f>I125</f>
        <v>#VALUE!</v>
      </c>
    </row>
    <row r="129" spans="1:15" ht="12.75" customHeight="1">
      <c r="A129" s="121"/>
      <c r="B129" s="141">
        <v>52</v>
      </c>
      <c r="C129" s="142">
        <f>VLOOKUP($B129,Startlist!#REF!,2,FALSE)</f>
        <v>0</v>
      </c>
      <c r="D129" s="127">
        <f>VLOOKUP($B129,Startlist!#REF!,3,FALSE)</f>
        <v>0</v>
      </c>
      <c r="E129" s="127">
        <f>VLOOKUP($B129,Startlist!#REF!,4,FALSE)</f>
        <v>0</v>
      </c>
      <c r="F129" s="142">
        <f>VLOOKUP($B129,Startlist!#REF!,5,FALSE)</f>
        <v>0</v>
      </c>
      <c r="G129" s="127">
        <f>VLOOKUP($B129,Startlist!#REF!,7,FALSE)</f>
        <v>0</v>
      </c>
      <c r="H129" s="146" t="s">
        <v>2139</v>
      </c>
      <c r="I129" s="145"/>
      <c r="J129" s="120"/>
      <c r="K129" s="120"/>
      <c r="L129" s="120"/>
      <c r="M129" s="143">
        <f>A125</f>
        <v>0</v>
      </c>
      <c r="N129" s="143">
        <v>5</v>
      </c>
      <c r="O129" s="144" t="e">
        <f>I125</f>
        <v>#VALUE!</v>
      </c>
    </row>
    <row r="130" spans="1:15" ht="7.5" customHeight="1">
      <c r="A130" s="121"/>
      <c r="B130" s="141"/>
      <c r="C130" s="142"/>
      <c r="D130" s="125"/>
      <c r="E130" s="125"/>
      <c r="F130" s="142"/>
      <c r="G130" s="127"/>
      <c r="H130" s="119"/>
      <c r="I130" s="120"/>
      <c r="J130" s="120"/>
      <c r="K130" s="120"/>
      <c r="L130" s="120"/>
      <c r="M130" s="143">
        <f>A125</f>
        <v>0</v>
      </c>
      <c r="N130" s="143">
        <v>6</v>
      </c>
      <c r="O130" s="144" t="e">
        <f>I125</f>
        <v>#VALUE!</v>
      </c>
    </row>
    <row r="131" spans="1:17" s="140" customFormat="1" ht="12" customHeight="1">
      <c r="A131" s="128"/>
      <c r="B131" s="129">
        <f>VLOOKUP($B133,Startlist!#REF!,6,FALSE)</f>
        <v>0</v>
      </c>
      <c r="C131" s="130"/>
      <c r="D131" s="131"/>
      <c r="E131" s="131"/>
      <c r="F131" s="130"/>
      <c r="G131" s="132"/>
      <c r="H131" s="133" t="s">
        <v>2141</v>
      </c>
      <c r="I131" s="134" t="e">
        <f>SMALL(I133:I135,1)+SMALL(I133:I135,2)</f>
        <v>#VALUE!</v>
      </c>
      <c r="J131" s="135" t="e">
        <f>INT(I131/3600)</f>
        <v>#VALUE!</v>
      </c>
      <c r="K131" s="136" t="e">
        <f>CONCATENATE("0",INT((I131-(J131*3600))/60))</f>
        <v>#VALUE!</v>
      </c>
      <c r="L131" s="134" t="e">
        <f>CONCATENATE("0",ROUND(I131-(J131*3600)-(K131*60),1))</f>
        <v>#VALUE!</v>
      </c>
      <c r="M131" s="137">
        <f>A131</f>
        <v>0</v>
      </c>
      <c r="N131" s="137">
        <v>1</v>
      </c>
      <c r="O131" s="138" t="e">
        <f>I131</f>
        <v>#VALUE!</v>
      </c>
      <c r="P131" s="139"/>
      <c r="Q131" s="139"/>
    </row>
    <row r="132" spans="1:15" ht="7.5" customHeight="1">
      <c r="A132" s="121"/>
      <c r="B132" s="141"/>
      <c r="C132" s="142"/>
      <c r="D132" s="125"/>
      <c r="E132" s="125"/>
      <c r="F132" s="142"/>
      <c r="G132" s="127"/>
      <c r="H132" s="119"/>
      <c r="I132" s="120"/>
      <c r="J132" s="120"/>
      <c r="K132" s="120"/>
      <c r="L132" s="120"/>
      <c r="M132" s="143">
        <f>A131</f>
        <v>0</v>
      </c>
      <c r="N132" s="143">
        <v>2</v>
      </c>
      <c r="O132" s="144" t="e">
        <f>I131</f>
        <v>#VALUE!</v>
      </c>
    </row>
    <row r="133" spans="1:15" ht="12.75" customHeight="1">
      <c r="A133" s="121"/>
      <c r="B133" s="141">
        <v>7</v>
      </c>
      <c r="C133" s="142">
        <f>VLOOKUP($B133,Startlist!#REF!,2,FALSE)</f>
        <v>0</v>
      </c>
      <c r="D133" s="127">
        <f>VLOOKUP($B133,Startlist!#REF!,3,FALSE)</f>
        <v>0</v>
      </c>
      <c r="E133" s="127">
        <f>VLOOKUP($B133,Startlist!#REF!,4,FALSE)</f>
        <v>0</v>
      </c>
      <c r="F133" s="142">
        <f>VLOOKUP($B133,Startlist!#REF!,5,FALSE)</f>
        <v>0</v>
      </c>
      <c r="G133" s="127">
        <f>VLOOKUP($B133,Startlist!#REF!,7,FALSE)</f>
        <v>0</v>
      </c>
      <c r="H133" s="119">
        <f>VLOOKUP(B133,Results!#REF!,14,FALSE)</f>
        <v>0</v>
      </c>
      <c r="I133" s="145" t="e">
        <f>IF(ISERROR(FIND(":",H133)),LEFT(H133,FIND(".",H133,1)-1)*60+RIGHT(H133,LEN(H133)-FIND(".",H133,1)),LEFT(H133,FIND(":",H133,1)-1)*3600+MID(H133,4,2)*60+RIGHT(H133,LEN(H133)-FIND(".",H133,1)))</f>
        <v>#VALUE!</v>
      </c>
      <c r="J133" s="145"/>
      <c r="K133" s="120"/>
      <c r="L133" s="120"/>
      <c r="M133" s="143">
        <f>A131</f>
        <v>0</v>
      </c>
      <c r="N133" s="143">
        <v>3</v>
      </c>
      <c r="O133" s="144" t="e">
        <f>I131</f>
        <v>#VALUE!</v>
      </c>
    </row>
    <row r="134" spans="1:15" ht="12.75" customHeight="1">
      <c r="A134" s="121"/>
      <c r="B134" s="141">
        <v>47</v>
      </c>
      <c r="C134" s="142">
        <f>VLOOKUP($B134,Startlist!#REF!,2,FALSE)</f>
        <v>0</v>
      </c>
      <c r="D134" s="127">
        <f>VLOOKUP($B134,Startlist!#REF!,3,FALSE)</f>
        <v>0</v>
      </c>
      <c r="E134" s="127">
        <f>VLOOKUP($B134,Startlist!#REF!,4,FALSE)</f>
        <v>0</v>
      </c>
      <c r="F134" s="142">
        <f>VLOOKUP($B134,Startlist!#REF!,5,FALSE)</f>
        <v>0</v>
      </c>
      <c r="G134" s="127">
        <f>VLOOKUP($B134,Startlist!#REF!,7,FALSE)</f>
        <v>0</v>
      </c>
      <c r="H134" s="146" t="s">
        <v>2139</v>
      </c>
      <c r="I134" s="145"/>
      <c r="J134" s="145"/>
      <c r="K134" s="120"/>
      <c r="L134" s="120"/>
      <c r="M134" s="143">
        <f>A131</f>
        <v>0</v>
      </c>
      <c r="N134" s="143">
        <v>4</v>
      </c>
      <c r="O134" s="144" t="e">
        <f>I131</f>
        <v>#VALUE!</v>
      </c>
    </row>
    <row r="135" spans="1:15" ht="12.75" customHeight="1">
      <c r="A135" s="121"/>
      <c r="B135" s="141"/>
      <c r="C135" s="142"/>
      <c r="D135" s="127"/>
      <c r="E135" s="127"/>
      <c r="F135" s="142"/>
      <c r="G135" s="127"/>
      <c r="H135" s="119"/>
      <c r="I135" s="145"/>
      <c r="J135" s="120"/>
      <c r="K135" s="120"/>
      <c r="L135" s="120"/>
      <c r="M135" s="143">
        <f>A131</f>
        <v>0</v>
      </c>
      <c r="N135" s="143">
        <v>5</v>
      </c>
      <c r="O135" s="144" t="e">
        <f>I131</f>
        <v>#VALUE!</v>
      </c>
    </row>
    <row r="136" spans="1:15" ht="7.5" customHeight="1">
      <c r="A136" s="121"/>
      <c r="B136" s="141"/>
      <c r="C136" s="142"/>
      <c r="D136" s="125"/>
      <c r="E136" s="125"/>
      <c r="F136" s="142"/>
      <c r="G136" s="127"/>
      <c r="H136" s="119"/>
      <c r="I136" s="120"/>
      <c r="J136" s="120"/>
      <c r="K136" s="120"/>
      <c r="L136" s="120"/>
      <c r="M136" s="143">
        <f>A131</f>
        <v>0</v>
      </c>
      <c r="N136" s="143">
        <v>6</v>
      </c>
      <c r="O136" s="144" t="e">
        <f>I131</f>
        <v>#VALUE!</v>
      </c>
    </row>
    <row r="137" spans="1:17" s="140" customFormat="1" ht="12" customHeight="1">
      <c r="A137" s="128"/>
      <c r="B137" s="129">
        <f>VLOOKUP($B139,Startlist!#REF!,6,FALSE)&amp;" II"</f>
        <v>0</v>
      </c>
      <c r="C137" s="130"/>
      <c r="D137" s="131"/>
      <c r="E137" s="131"/>
      <c r="F137" s="130"/>
      <c r="G137" s="132"/>
      <c r="H137" s="133" t="s">
        <v>2141</v>
      </c>
      <c r="I137" s="134" t="e">
        <f>SMALL(I139:I141,1)+SMALL(I139:I141,2)</f>
        <v>#VALUE!</v>
      </c>
      <c r="J137" s="135" t="e">
        <f>INT(I137/3600)</f>
        <v>#VALUE!</v>
      </c>
      <c r="K137" s="136" t="e">
        <f>CONCATENATE("0",INT((I137-(J137*3600))/60))</f>
        <v>#VALUE!</v>
      </c>
      <c r="L137" s="134" t="e">
        <f>CONCATENATE("0",ROUND(I137-(J137*3600)-(K137*60),1))</f>
        <v>#VALUE!</v>
      </c>
      <c r="M137" s="137">
        <f>A137</f>
        <v>0</v>
      </c>
      <c r="N137" s="137">
        <v>1</v>
      </c>
      <c r="O137" s="138" t="e">
        <f>I137</f>
        <v>#VALUE!</v>
      </c>
      <c r="P137" s="139"/>
      <c r="Q137" s="139"/>
    </row>
    <row r="138" spans="1:15" ht="7.5" customHeight="1">
      <c r="A138" s="121"/>
      <c r="B138" s="141"/>
      <c r="C138" s="142"/>
      <c r="D138" s="125"/>
      <c r="E138" s="125"/>
      <c r="F138" s="142"/>
      <c r="G138" s="127"/>
      <c r="H138" s="119"/>
      <c r="I138" s="120"/>
      <c r="J138" s="120"/>
      <c r="K138" s="120"/>
      <c r="L138" s="120"/>
      <c r="M138" s="143">
        <f>A137</f>
        <v>0</v>
      </c>
      <c r="N138" s="143">
        <v>2</v>
      </c>
      <c r="O138" s="144" t="e">
        <f>I137</f>
        <v>#VALUE!</v>
      </c>
    </row>
    <row r="139" spans="1:15" ht="12.75" customHeight="1">
      <c r="A139" s="121"/>
      <c r="B139" s="141">
        <v>58</v>
      </c>
      <c r="C139" s="142">
        <f>VLOOKUP($B139,Startlist!#REF!,2,FALSE)</f>
        <v>0</v>
      </c>
      <c r="D139" s="127">
        <f>VLOOKUP($B139,Startlist!#REF!,3,FALSE)</f>
        <v>0</v>
      </c>
      <c r="E139" s="127">
        <f>VLOOKUP($B139,Startlist!#REF!,4,FALSE)</f>
        <v>0</v>
      </c>
      <c r="F139" s="142">
        <f>VLOOKUP($B139,Startlist!#REF!,5,FALSE)</f>
        <v>0</v>
      </c>
      <c r="G139" s="127">
        <f>VLOOKUP($B139,Startlist!#REF!,7,FALSE)</f>
        <v>0</v>
      </c>
      <c r="H139" s="146" t="s">
        <v>2139</v>
      </c>
      <c r="I139" s="145"/>
      <c r="J139" s="145"/>
      <c r="K139" s="120"/>
      <c r="L139" s="120"/>
      <c r="M139" s="143">
        <f>A137</f>
        <v>0</v>
      </c>
      <c r="N139" s="143">
        <v>3</v>
      </c>
      <c r="O139" s="144" t="e">
        <f>I137</f>
        <v>#VALUE!</v>
      </c>
    </row>
    <row r="140" spans="1:15" ht="12.75" customHeight="1">
      <c r="A140" s="121"/>
      <c r="B140" s="141">
        <v>66</v>
      </c>
      <c r="C140" s="142">
        <f>VLOOKUP($B140,Startlist!#REF!,2,FALSE)</f>
        <v>0</v>
      </c>
      <c r="D140" s="127">
        <f>VLOOKUP($B140,Startlist!#REF!,3,FALSE)</f>
        <v>0</v>
      </c>
      <c r="E140" s="127">
        <f>VLOOKUP($B140,Startlist!#REF!,4,FALSE)</f>
        <v>0</v>
      </c>
      <c r="F140" s="142">
        <f>VLOOKUP($B140,Startlist!#REF!,5,FALSE)</f>
        <v>0</v>
      </c>
      <c r="G140" s="127">
        <f>VLOOKUP($B140,Startlist!#REF!,7,FALSE)</f>
        <v>0</v>
      </c>
      <c r="H140" s="146" t="s">
        <v>2139</v>
      </c>
      <c r="I140" s="145"/>
      <c r="J140" s="145"/>
      <c r="K140" s="120"/>
      <c r="L140" s="120"/>
      <c r="M140" s="143">
        <f>A137</f>
        <v>0</v>
      </c>
      <c r="N140" s="143">
        <v>4</v>
      </c>
      <c r="O140" s="144" t="e">
        <f>I137</f>
        <v>#VALUE!</v>
      </c>
    </row>
    <row r="141" spans="1:15" ht="12.75" customHeight="1">
      <c r="A141" s="121"/>
      <c r="B141" s="141"/>
      <c r="C141" s="142"/>
      <c r="D141" s="127"/>
      <c r="E141" s="127"/>
      <c r="F141" s="142"/>
      <c r="G141" s="127"/>
      <c r="H141" s="119"/>
      <c r="I141" s="145"/>
      <c r="J141" s="120"/>
      <c r="K141" s="120"/>
      <c r="L141" s="120"/>
      <c r="M141" s="143">
        <f>A137</f>
        <v>0</v>
      </c>
      <c r="N141" s="143">
        <v>5</v>
      </c>
      <c r="O141" s="144" t="e">
        <f>I137</f>
        <v>#VALUE!</v>
      </c>
    </row>
    <row r="142" spans="1:15" ht="7.5" customHeight="1">
      <c r="A142" s="121"/>
      <c r="B142" s="141"/>
      <c r="C142" s="142"/>
      <c r="D142" s="125"/>
      <c r="E142" s="125"/>
      <c r="F142" s="142"/>
      <c r="G142" s="127"/>
      <c r="H142" s="119"/>
      <c r="I142" s="120"/>
      <c r="J142" s="120"/>
      <c r="K142" s="120"/>
      <c r="L142" s="120"/>
      <c r="M142" s="143">
        <f>A137</f>
        <v>0</v>
      </c>
      <c r="N142" s="143">
        <v>6</v>
      </c>
      <c r="O142" s="144" t="e">
        <f>I137</f>
        <v>#VALUE!</v>
      </c>
    </row>
    <row r="143" spans="1:17" s="140" customFormat="1" ht="12" customHeight="1">
      <c r="A143" s="128"/>
      <c r="B143" s="129">
        <f>VLOOKUP($B145,Startlist!#REF!,6,FALSE)&amp;" I"</f>
        <v>0</v>
      </c>
      <c r="C143" s="130"/>
      <c r="D143" s="131"/>
      <c r="E143" s="131"/>
      <c r="F143" s="130"/>
      <c r="G143" s="132"/>
      <c r="H143" s="133" t="s">
        <v>2141</v>
      </c>
      <c r="I143" s="134" t="e">
        <f>SMALL(I145:I147,1)+SMALL(I145:I147,2)</f>
        <v>#VALUE!</v>
      </c>
      <c r="J143" s="135" t="e">
        <f>INT(I143/3600)</f>
        <v>#VALUE!</v>
      </c>
      <c r="K143" s="136" t="e">
        <f>CONCATENATE("0",INT((I143-(J143*3600))/60))</f>
        <v>#VALUE!</v>
      </c>
      <c r="L143" s="134" t="e">
        <f>CONCATENATE("0",ROUND(I143-(J143*3600)-(K143*60),1))</f>
        <v>#VALUE!</v>
      </c>
      <c r="M143" s="137">
        <f>A143</f>
        <v>0</v>
      </c>
      <c r="N143" s="137">
        <v>1</v>
      </c>
      <c r="O143" s="138" t="e">
        <f>I143</f>
        <v>#VALUE!</v>
      </c>
      <c r="P143" s="139"/>
      <c r="Q143" s="139"/>
    </row>
    <row r="144" spans="1:15" ht="7.5" customHeight="1">
      <c r="A144" s="121"/>
      <c r="B144" s="141"/>
      <c r="C144" s="142"/>
      <c r="D144" s="125"/>
      <c r="E144" s="125"/>
      <c r="F144" s="142"/>
      <c r="G144" s="127"/>
      <c r="H144" s="119"/>
      <c r="I144" s="120"/>
      <c r="J144" s="120"/>
      <c r="K144" s="120"/>
      <c r="L144" s="120"/>
      <c r="M144" s="143">
        <f>A143</f>
        <v>0</v>
      </c>
      <c r="N144" s="143">
        <v>2</v>
      </c>
      <c r="O144" s="144" t="e">
        <f>I143</f>
        <v>#VALUE!</v>
      </c>
    </row>
    <row r="145" spans="1:15" ht="12.75" customHeight="1">
      <c r="A145" s="121"/>
      <c r="B145" s="141">
        <v>21</v>
      </c>
      <c r="C145" s="142">
        <f>VLOOKUP($B145,Startlist!#REF!,2,FALSE)</f>
        <v>0</v>
      </c>
      <c r="D145" s="127">
        <f>VLOOKUP($B145,Startlist!#REF!,3,FALSE)</f>
        <v>0</v>
      </c>
      <c r="E145" s="127">
        <f>VLOOKUP($B145,Startlist!#REF!,4,FALSE)</f>
        <v>0</v>
      </c>
      <c r="F145" s="142">
        <f>VLOOKUP($B145,Startlist!#REF!,5,FALSE)</f>
        <v>0</v>
      </c>
      <c r="G145" s="127">
        <f>VLOOKUP($B145,Startlist!#REF!,7,FALSE)</f>
        <v>0</v>
      </c>
      <c r="H145" s="146" t="s">
        <v>2139</v>
      </c>
      <c r="I145" s="145"/>
      <c r="J145" s="145"/>
      <c r="K145" s="120"/>
      <c r="L145" s="120"/>
      <c r="M145" s="143">
        <f>A143</f>
        <v>0</v>
      </c>
      <c r="N145" s="143">
        <v>3</v>
      </c>
      <c r="O145" s="144" t="e">
        <f>I143</f>
        <v>#VALUE!</v>
      </c>
    </row>
    <row r="146" spans="1:15" ht="12.75" customHeight="1">
      <c r="A146" s="121"/>
      <c r="B146" s="141">
        <v>32</v>
      </c>
      <c r="C146" s="142">
        <f>VLOOKUP($B146,Startlist!#REF!,2,FALSE)</f>
        <v>0</v>
      </c>
      <c r="D146" s="127">
        <f>VLOOKUP($B146,Startlist!#REF!,3,FALSE)</f>
        <v>0</v>
      </c>
      <c r="E146" s="127">
        <f>VLOOKUP($B146,Startlist!#REF!,4,FALSE)</f>
        <v>0</v>
      </c>
      <c r="F146" s="142">
        <f>VLOOKUP($B146,Startlist!#REF!,5,FALSE)</f>
        <v>0</v>
      </c>
      <c r="G146" s="127">
        <f>VLOOKUP($B146,Startlist!#REF!,7,FALSE)</f>
        <v>0</v>
      </c>
      <c r="H146" s="146" t="s">
        <v>2139</v>
      </c>
      <c r="I146" s="145"/>
      <c r="J146" s="145"/>
      <c r="K146" s="120"/>
      <c r="L146" s="120"/>
      <c r="M146" s="143">
        <f>A143</f>
        <v>0</v>
      </c>
      <c r="N146" s="143">
        <v>4</v>
      </c>
      <c r="O146" s="144" t="e">
        <f>I143</f>
        <v>#VALUE!</v>
      </c>
    </row>
    <row r="147" spans="1:15" ht="12.75" customHeight="1">
      <c r="A147" s="121"/>
      <c r="B147" s="141">
        <v>203</v>
      </c>
      <c r="C147" s="142">
        <f>VLOOKUP($B147,Startlist!#REF!,2,FALSE)</f>
        <v>0</v>
      </c>
      <c r="D147" s="127">
        <f>VLOOKUP($B147,Startlist!#REF!,3,FALSE)</f>
        <v>0</v>
      </c>
      <c r="E147" s="127">
        <f>VLOOKUP($B147,Startlist!#REF!,4,FALSE)</f>
        <v>0</v>
      </c>
      <c r="F147" s="142">
        <f>VLOOKUP($B147,Startlist!#REF!,5,FALSE)</f>
        <v>0</v>
      </c>
      <c r="G147" s="127">
        <f>VLOOKUP($B147,Startlist!#REF!,7,FALSE)</f>
        <v>0</v>
      </c>
      <c r="H147" s="119">
        <f>VLOOKUP(B147,Results!#REF!,14,FALSE)</f>
        <v>0</v>
      </c>
      <c r="I147" s="145" t="e">
        <f>IF(ISERROR(FIND(":",H147)),LEFT(H147,FIND(".",H147,1)-1)*60+RIGHT(H147,LEN(H147)-FIND(".",H147,1)),LEFT(H147,FIND(":",H147,1)-1)*3600+MID(H147,4,2)*60+RIGHT(H147,LEN(H147)-FIND(".",H147,1)))</f>
        <v>#VALUE!</v>
      </c>
      <c r="J147" s="120"/>
      <c r="K147" s="120"/>
      <c r="L147" s="120"/>
      <c r="M147" s="143">
        <f>A143</f>
        <v>0</v>
      </c>
      <c r="N147" s="143">
        <v>5</v>
      </c>
      <c r="O147" s="144" t="e">
        <f>I143</f>
        <v>#VALUE!</v>
      </c>
    </row>
    <row r="148" spans="1:15" ht="7.5" customHeight="1">
      <c r="A148" s="121"/>
      <c r="B148" s="141"/>
      <c r="C148" s="142"/>
      <c r="D148" s="125"/>
      <c r="E148" s="125"/>
      <c r="F148" s="142"/>
      <c r="G148" s="127"/>
      <c r="H148" s="119"/>
      <c r="I148" s="120"/>
      <c r="J148" s="120"/>
      <c r="K148" s="120"/>
      <c r="L148" s="120"/>
      <c r="M148" s="143">
        <f>A143</f>
        <v>0</v>
      </c>
      <c r="N148" s="143">
        <v>6</v>
      </c>
      <c r="O148" s="144" t="e">
        <f>I143</f>
        <v>#VALUE!</v>
      </c>
    </row>
  </sheetData>
  <sheetProtection selectLockedCells="1" selectUnlockedCells="1"/>
  <mergeCells count="3">
    <mergeCell ref="A1:G1"/>
    <mergeCell ref="A2:G2"/>
    <mergeCell ref="A3:G3"/>
  </mergeCells>
  <printOptions horizontalCentered="1"/>
  <pageMargins left="0" right="0" top="0.19652777777777777" bottom="0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J62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4.140625" style="147" customWidth="1"/>
    <col min="2" max="2" width="4.421875" style="147" customWidth="1"/>
    <col min="3" max="3" width="6.421875" style="148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149" customWidth="1"/>
    <col min="9" max="9" width="9.57421875" style="147" customWidth="1"/>
  </cols>
  <sheetData>
    <row r="1" ht="15">
      <c r="F1" s="150">
        <f>Startlist!$F1</f>
        <v>0</v>
      </c>
    </row>
    <row r="2" ht="15.75">
      <c r="F2" s="151">
        <f>Startlist!$F2</f>
        <v>0</v>
      </c>
    </row>
    <row r="3" ht="15">
      <c r="F3" s="150">
        <f>Startlist!$F3</f>
        <v>0</v>
      </c>
    </row>
    <row r="4" spans="6:8" ht="15">
      <c r="F4" s="150">
        <f>Startlist!$F4</f>
        <v>0</v>
      </c>
      <c r="H4" s="152"/>
    </row>
    <row r="5" spans="4:10" ht="15.75">
      <c r="D5" s="153"/>
      <c r="E5" s="153"/>
      <c r="F5" s="151"/>
      <c r="G5" s="153"/>
      <c r="H5" s="152"/>
      <c r="J5" s="153"/>
    </row>
    <row r="6" spans="1:10" ht="18.75">
      <c r="A6" s="154" t="s">
        <v>1416</v>
      </c>
      <c r="B6" s="155"/>
      <c r="C6" s="111"/>
      <c r="D6" s="156"/>
      <c r="E6" s="156"/>
      <c r="F6" s="157"/>
      <c r="G6" s="156"/>
      <c r="H6" s="158"/>
      <c r="I6" s="159" t="s">
        <v>2142</v>
      </c>
      <c r="J6" s="153"/>
    </row>
    <row r="7" spans="1:10" ht="12.75">
      <c r="A7" s="160"/>
      <c r="B7" s="161" t="s">
        <v>2143</v>
      </c>
      <c r="C7" s="162" t="s">
        <v>14</v>
      </c>
      <c r="D7" s="163" t="s">
        <v>15</v>
      </c>
      <c r="E7" s="163" t="s">
        <v>16</v>
      </c>
      <c r="F7" s="164" t="s">
        <v>17</v>
      </c>
      <c r="G7" s="163" t="s">
        <v>18</v>
      </c>
      <c r="H7" s="165" t="s">
        <v>19</v>
      </c>
      <c r="I7" s="166" t="s">
        <v>2144</v>
      </c>
      <c r="J7" s="153"/>
    </row>
    <row r="8" spans="1:10" s="173" customFormat="1" ht="15" customHeight="1">
      <c r="A8" s="167" t="s">
        <v>21</v>
      </c>
      <c r="B8" s="167" t="s">
        <v>2145</v>
      </c>
      <c r="C8" s="168" t="s">
        <v>22</v>
      </c>
      <c r="D8" s="169" t="s">
        <v>23</v>
      </c>
      <c r="E8" s="169" t="s">
        <v>24</v>
      </c>
      <c r="F8" s="168" t="s">
        <v>25</v>
      </c>
      <c r="G8" s="169" t="s">
        <v>26</v>
      </c>
      <c r="H8" s="170" t="s">
        <v>27</v>
      </c>
      <c r="I8" s="171" t="s">
        <v>1429</v>
      </c>
      <c r="J8" s="172"/>
    </row>
    <row r="9" spans="1:10" ht="15" customHeight="1">
      <c r="A9" s="174" t="s">
        <v>29</v>
      </c>
      <c r="B9" s="174" t="s">
        <v>2146</v>
      </c>
      <c r="C9" s="175" t="s">
        <v>22</v>
      </c>
      <c r="D9" s="176" t="s">
        <v>47</v>
      </c>
      <c r="E9" s="176" t="s">
        <v>48</v>
      </c>
      <c r="F9" s="175" t="s">
        <v>25</v>
      </c>
      <c r="G9" s="176" t="s">
        <v>49</v>
      </c>
      <c r="H9" s="177" t="s">
        <v>27</v>
      </c>
      <c r="I9" s="178" t="s">
        <v>1438</v>
      </c>
      <c r="J9" s="153"/>
    </row>
    <row r="10" spans="1:10" ht="15" customHeight="1">
      <c r="A10" s="174" t="s">
        <v>35</v>
      </c>
      <c r="B10" s="174" t="s">
        <v>2147</v>
      </c>
      <c r="C10" s="175" t="s">
        <v>22</v>
      </c>
      <c r="D10" s="176" t="s">
        <v>41</v>
      </c>
      <c r="E10" s="176" t="s">
        <v>42</v>
      </c>
      <c r="F10" s="175" t="s">
        <v>43</v>
      </c>
      <c r="G10" s="176" t="s">
        <v>44</v>
      </c>
      <c r="H10" s="177" t="s">
        <v>27</v>
      </c>
      <c r="I10" s="178" t="s">
        <v>1449</v>
      </c>
      <c r="J10" s="153"/>
    </row>
    <row r="11" spans="1:10" ht="15" customHeight="1">
      <c r="A11" s="174" t="s">
        <v>40</v>
      </c>
      <c r="B11" s="174" t="s">
        <v>2148</v>
      </c>
      <c r="C11" s="175" t="s">
        <v>57</v>
      </c>
      <c r="D11" s="176" t="s">
        <v>74</v>
      </c>
      <c r="E11" s="176" t="s">
        <v>75</v>
      </c>
      <c r="F11" s="175" t="s">
        <v>43</v>
      </c>
      <c r="G11" s="176" t="s">
        <v>76</v>
      </c>
      <c r="H11" s="177" t="s">
        <v>33</v>
      </c>
      <c r="I11" s="178" t="s">
        <v>1458</v>
      </c>
      <c r="J11" s="153"/>
    </row>
    <row r="12" spans="1:10" ht="15" customHeight="1">
      <c r="A12" s="174" t="s">
        <v>46</v>
      </c>
      <c r="B12" s="174" t="s">
        <v>2149</v>
      </c>
      <c r="C12" s="175" t="s">
        <v>57</v>
      </c>
      <c r="D12" s="176" t="s">
        <v>64</v>
      </c>
      <c r="E12" s="176" t="s">
        <v>65</v>
      </c>
      <c r="F12" s="175" t="s">
        <v>43</v>
      </c>
      <c r="G12" s="176" t="s">
        <v>66</v>
      </c>
      <c r="H12" s="177" t="s">
        <v>33</v>
      </c>
      <c r="I12" s="178" t="s">
        <v>1468</v>
      </c>
      <c r="J12" s="153"/>
    </row>
    <row r="13" spans="1:10" ht="15" customHeight="1">
      <c r="A13" s="174" t="s">
        <v>51</v>
      </c>
      <c r="B13" s="174" t="s">
        <v>2150</v>
      </c>
      <c r="C13" s="175" t="s">
        <v>22</v>
      </c>
      <c r="D13" s="176" t="s">
        <v>52</v>
      </c>
      <c r="E13" s="176" t="s">
        <v>53</v>
      </c>
      <c r="F13" s="175" t="s">
        <v>43</v>
      </c>
      <c r="G13" s="176" t="s">
        <v>54</v>
      </c>
      <c r="H13" s="177" t="s">
        <v>27</v>
      </c>
      <c r="I13" s="178" t="s">
        <v>1480</v>
      </c>
      <c r="J13" s="153"/>
    </row>
    <row r="14" spans="1:10" ht="15" customHeight="1">
      <c r="A14" s="174" t="s">
        <v>56</v>
      </c>
      <c r="B14" s="174" t="s">
        <v>2151</v>
      </c>
      <c r="C14" s="175" t="s">
        <v>79</v>
      </c>
      <c r="D14" s="176" t="s">
        <v>87</v>
      </c>
      <c r="E14" s="176" t="s">
        <v>88</v>
      </c>
      <c r="F14" s="175" t="s">
        <v>89</v>
      </c>
      <c r="G14" s="176" t="s">
        <v>90</v>
      </c>
      <c r="H14" s="177" t="s">
        <v>91</v>
      </c>
      <c r="I14" s="178" t="s">
        <v>1492</v>
      </c>
      <c r="J14" s="153"/>
    </row>
    <row r="15" spans="1:10" ht="15" customHeight="1">
      <c r="A15" s="174" t="s">
        <v>63</v>
      </c>
      <c r="B15" s="174" t="s">
        <v>2152</v>
      </c>
      <c r="C15" s="175" t="s">
        <v>57</v>
      </c>
      <c r="D15" s="176" t="s">
        <v>69</v>
      </c>
      <c r="E15" s="176" t="s">
        <v>70</v>
      </c>
      <c r="F15" s="175" t="s">
        <v>25</v>
      </c>
      <c r="G15" s="176" t="s">
        <v>71</v>
      </c>
      <c r="H15" s="177" t="s">
        <v>61</v>
      </c>
      <c r="I15" s="178" t="s">
        <v>1503</v>
      </c>
      <c r="J15" s="153"/>
    </row>
    <row r="16" spans="1:10" ht="15" customHeight="1">
      <c r="A16" s="174" t="s">
        <v>68</v>
      </c>
      <c r="B16" s="174" t="s">
        <v>2153</v>
      </c>
      <c r="C16" s="175" t="s">
        <v>79</v>
      </c>
      <c r="D16" s="176" t="s">
        <v>80</v>
      </c>
      <c r="E16" s="176" t="s">
        <v>81</v>
      </c>
      <c r="F16" s="175" t="s">
        <v>82</v>
      </c>
      <c r="G16" s="176" t="s">
        <v>83</v>
      </c>
      <c r="H16" s="177" t="s">
        <v>84</v>
      </c>
      <c r="I16" s="178" t="s">
        <v>1513</v>
      </c>
      <c r="J16" s="153"/>
    </row>
    <row r="17" spans="1:10" ht="15" customHeight="1">
      <c r="A17" s="174" t="s">
        <v>73</v>
      </c>
      <c r="B17" s="174" t="s">
        <v>2154</v>
      </c>
      <c r="C17" s="175" t="s">
        <v>57</v>
      </c>
      <c r="D17" s="176" t="s">
        <v>58</v>
      </c>
      <c r="E17" s="176" t="s">
        <v>59</v>
      </c>
      <c r="F17" s="175" t="s">
        <v>25</v>
      </c>
      <c r="G17" s="176" t="s">
        <v>60</v>
      </c>
      <c r="H17" s="177" t="s">
        <v>61</v>
      </c>
      <c r="I17" s="178" t="s">
        <v>1523</v>
      </c>
      <c r="J17" s="153"/>
    </row>
    <row r="18" spans="1:10" ht="15" customHeight="1">
      <c r="A18" s="155"/>
      <c r="B18" s="155"/>
      <c r="C18" s="111"/>
      <c r="D18" s="156"/>
      <c r="E18" s="156"/>
      <c r="F18" s="111"/>
      <c r="G18" s="156"/>
      <c r="H18" s="113"/>
      <c r="I18" s="155"/>
      <c r="J18" s="153"/>
    </row>
    <row r="19" spans="1:10" ht="15" customHeight="1">
      <c r="A19" s="155"/>
      <c r="B19" s="155"/>
      <c r="C19" s="111"/>
      <c r="D19" s="156"/>
      <c r="E19" s="156"/>
      <c r="F19" s="111"/>
      <c r="G19" s="156"/>
      <c r="H19" s="113"/>
      <c r="I19" s="159" t="s">
        <v>2155</v>
      </c>
      <c r="J19" s="153"/>
    </row>
    <row r="20" spans="1:10" s="173" customFormat="1" ht="15" customHeight="1">
      <c r="A20" s="179" t="s">
        <v>21</v>
      </c>
      <c r="B20" s="179" t="s">
        <v>2151</v>
      </c>
      <c r="C20" s="180" t="s">
        <v>79</v>
      </c>
      <c r="D20" s="181" t="s">
        <v>87</v>
      </c>
      <c r="E20" s="181" t="s">
        <v>88</v>
      </c>
      <c r="F20" s="180" t="s">
        <v>89</v>
      </c>
      <c r="G20" s="181" t="s">
        <v>90</v>
      </c>
      <c r="H20" s="182" t="s">
        <v>91</v>
      </c>
      <c r="I20" s="183" t="s">
        <v>1487</v>
      </c>
      <c r="J20" s="172"/>
    </row>
    <row r="21" spans="1:10" s="190" customFormat="1" ht="15" customHeight="1">
      <c r="A21" s="184" t="s">
        <v>29</v>
      </c>
      <c r="B21" s="184" t="s">
        <v>2153</v>
      </c>
      <c r="C21" s="185" t="s">
        <v>79</v>
      </c>
      <c r="D21" s="186" t="s">
        <v>80</v>
      </c>
      <c r="E21" s="186" t="s">
        <v>81</v>
      </c>
      <c r="F21" s="185" t="s">
        <v>82</v>
      </c>
      <c r="G21" s="186" t="s">
        <v>83</v>
      </c>
      <c r="H21" s="187" t="s">
        <v>84</v>
      </c>
      <c r="I21" s="188" t="s">
        <v>2156</v>
      </c>
      <c r="J21" s="189"/>
    </row>
    <row r="22" spans="1:10" s="190" customFormat="1" ht="15" customHeight="1">
      <c r="A22" s="184"/>
      <c r="B22" s="184"/>
      <c r="C22" s="185"/>
      <c r="D22" s="186"/>
      <c r="E22" s="186"/>
      <c r="F22" s="185"/>
      <c r="G22" s="186"/>
      <c r="H22" s="187"/>
      <c r="I22" s="188"/>
      <c r="J22" s="189"/>
    </row>
    <row r="23" spans="1:10" ht="15" customHeight="1">
      <c r="A23" s="155"/>
      <c r="B23" s="155"/>
      <c r="C23" s="111"/>
      <c r="D23" s="156"/>
      <c r="E23" s="156"/>
      <c r="F23" s="111"/>
      <c r="G23" s="156"/>
      <c r="H23" s="113"/>
      <c r="I23" s="155"/>
      <c r="J23" s="153"/>
    </row>
    <row r="24" spans="1:10" ht="15" customHeight="1">
      <c r="A24" s="155"/>
      <c r="B24" s="155"/>
      <c r="C24" s="111"/>
      <c r="D24" s="156"/>
      <c r="E24" s="156"/>
      <c r="F24" s="111"/>
      <c r="G24" s="156"/>
      <c r="H24" s="113"/>
      <c r="I24" s="159" t="s">
        <v>2157</v>
      </c>
      <c r="J24" s="153"/>
    </row>
    <row r="25" spans="1:10" s="173" customFormat="1" ht="15" customHeight="1">
      <c r="A25" s="179" t="s">
        <v>21</v>
      </c>
      <c r="B25" s="179" t="s">
        <v>2145</v>
      </c>
      <c r="C25" s="180" t="s">
        <v>22</v>
      </c>
      <c r="D25" s="181" t="s">
        <v>23</v>
      </c>
      <c r="E25" s="181" t="s">
        <v>24</v>
      </c>
      <c r="F25" s="180" t="s">
        <v>25</v>
      </c>
      <c r="G25" s="181" t="s">
        <v>26</v>
      </c>
      <c r="H25" s="182" t="s">
        <v>27</v>
      </c>
      <c r="I25" s="183" t="s">
        <v>1429</v>
      </c>
      <c r="J25" s="172"/>
    </row>
    <row r="26" spans="1:10" s="190" customFormat="1" ht="15" customHeight="1">
      <c r="A26" s="184" t="s">
        <v>29</v>
      </c>
      <c r="B26" s="184" t="s">
        <v>2146</v>
      </c>
      <c r="C26" s="185" t="s">
        <v>22</v>
      </c>
      <c r="D26" s="186" t="s">
        <v>47</v>
      </c>
      <c r="E26" s="186" t="s">
        <v>48</v>
      </c>
      <c r="F26" s="185" t="s">
        <v>25</v>
      </c>
      <c r="G26" s="186" t="s">
        <v>49</v>
      </c>
      <c r="H26" s="187" t="s">
        <v>27</v>
      </c>
      <c r="I26" s="188" t="s">
        <v>1438</v>
      </c>
      <c r="J26" s="189"/>
    </row>
    <row r="27" spans="1:10" s="190" customFormat="1" ht="15" customHeight="1">
      <c r="A27" s="184" t="s">
        <v>35</v>
      </c>
      <c r="B27" s="184" t="s">
        <v>2147</v>
      </c>
      <c r="C27" s="185" t="s">
        <v>22</v>
      </c>
      <c r="D27" s="186" t="s">
        <v>41</v>
      </c>
      <c r="E27" s="186" t="s">
        <v>42</v>
      </c>
      <c r="F27" s="185" t="s">
        <v>43</v>
      </c>
      <c r="G27" s="186" t="s">
        <v>44</v>
      </c>
      <c r="H27" s="187" t="s">
        <v>27</v>
      </c>
      <c r="I27" s="188" t="s">
        <v>1449</v>
      </c>
      <c r="J27" s="189"/>
    </row>
    <row r="28" spans="1:10" ht="15" customHeight="1">
      <c r="A28" s="191"/>
      <c r="B28" s="191"/>
      <c r="C28" s="191"/>
      <c r="D28" s="191"/>
      <c r="E28" s="191"/>
      <c r="F28" s="191"/>
      <c r="G28" s="191"/>
      <c r="H28" s="113"/>
      <c r="I28" s="155"/>
      <c r="J28" s="153"/>
    </row>
    <row r="29" spans="1:10" ht="15" customHeight="1">
      <c r="A29" s="155"/>
      <c r="B29" s="155"/>
      <c r="C29" s="111"/>
      <c r="D29" s="156"/>
      <c r="E29" s="156"/>
      <c r="F29" s="111"/>
      <c r="G29" s="156"/>
      <c r="H29" s="113"/>
      <c r="I29" s="159" t="s">
        <v>2158</v>
      </c>
      <c r="J29" s="153"/>
    </row>
    <row r="30" spans="1:10" s="173" customFormat="1" ht="15" customHeight="1">
      <c r="A30" s="179" t="s">
        <v>21</v>
      </c>
      <c r="B30" s="179" t="s">
        <v>2159</v>
      </c>
      <c r="C30" s="180" t="s">
        <v>120</v>
      </c>
      <c r="D30" s="181" t="s">
        <v>126</v>
      </c>
      <c r="E30" s="181" t="s">
        <v>127</v>
      </c>
      <c r="F30" s="180" t="s">
        <v>25</v>
      </c>
      <c r="G30" s="181" t="s">
        <v>128</v>
      </c>
      <c r="H30" s="182" t="s">
        <v>129</v>
      </c>
      <c r="I30" s="183" t="s">
        <v>1635</v>
      </c>
      <c r="J30" s="172"/>
    </row>
    <row r="31" spans="1:10" ht="15" customHeight="1">
      <c r="A31" s="184" t="s">
        <v>29</v>
      </c>
      <c r="B31" s="184" t="s">
        <v>2160</v>
      </c>
      <c r="C31" s="185" t="s">
        <v>120</v>
      </c>
      <c r="D31" s="186" t="s">
        <v>141</v>
      </c>
      <c r="E31" s="186" t="s">
        <v>142</v>
      </c>
      <c r="F31" s="185" t="s">
        <v>25</v>
      </c>
      <c r="G31" s="186" t="s">
        <v>49</v>
      </c>
      <c r="H31" s="187" t="s">
        <v>129</v>
      </c>
      <c r="I31" s="188" t="s">
        <v>2161</v>
      </c>
      <c r="J31" s="153"/>
    </row>
    <row r="32" spans="1:10" ht="15" customHeight="1">
      <c r="A32" s="184" t="s">
        <v>35</v>
      </c>
      <c r="B32" s="184" t="s">
        <v>2162</v>
      </c>
      <c r="C32" s="185" t="s">
        <v>120</v>
      </c>
      <c r="D32" s="186" t="s">
        <v>132</v>
      </c>
      <c r="E32" s="186" t="s">
        <v>133</v>
      </c>
      <c r="F32" s="185" t="s">
        <v>25</v>
      </c>
      <c r="G32" s="186" t="s">
        <v>128</v>
      </c>
      <c r="H32" s="187" t="s">
        <v>129</v>
      </c>
      <c r="I32" s="188" t="s">
        <v>2163</v>
      </c>
      <c r="J32" s="153"/>
    </row>
    <row r="33" spans="1:10" ht="15" customHeight="1">
      <c r="A33" s="155"/>
      <c r="B33" s="155"/>
      <c r="C33" s="111"/>
      <c r="D33" s="156"/>
      <c r="E33" s="156"/>
      <c r="F33" s="111"/>
      <c r="G33" s="156"/>
      <c r="H33" s="113"/>
      <c r="I33" s="155"/>
      <c r="J33" s="153"/>
    </row>
    <row r="34" spans="1:10" ht="15" customHeight="1">
      <c r="A34" s="155"/>
      <c r="B34" s="155"/>
      <c r="C34" s="111"/>
      <c r="D34" s="156"/>
      <c r="E34" s="156"/>
      <c r="F34" s="111"/>
      <c r="G34" s="156"/>
      <c r="H34" s="113"/>
      <c r="I34" s="159" t="s">
        <v>2157</v>
      </c>
      <c r="J34" s="153"/>
    </row>
    <row r="35" spans="1:10" s="173" customFormat="1" ht="15" customHeight="1">
      <c r="A35" s="179" t="s">
        <v>21</v>
      </c>
      <c r="B35" s="179" t="s">
        <v>2164</v>
      </c>
      <c r="C35" s="180" t="s">
        <v>167</v>
      </c>
      <c r="D35" s="181" t="s">
        <v>168</v>
      </c>
      <c r="E35" s="181" t="s">
        <v>169</v>
      </c>
      <c r="F35" s="180" t="s">
        <v>43</v>
      </c>
      <c r="G35" s="181" t="s">
        <v>170</v>
      </c>
      <c r="H35" s="182" t="s">
        <v>171</v>
      </c>
      <c r="I35" s="183" t="s">
        <v>1554</v>
      </c>
      <c r="J35" s="172"/>
    </row>
    <row r="36" spans="1:10" ht="15" customHeight="1">
      <c r="A36" s="184" t="s">
        <v>29</v>
      </c>
      <c r="B36" s="184" t="s">
        <v>2165</v>
      </c>
      <c r="C36" s="185" t="s">
        <v>167</v>
      </c>
      <c r="D36" s="186" t="s">
        <v>174</v>
      </c>
      <c r="E36" s="186" t="s">
        <v>175</v>
      </c>
      <c r="F36" s="185" t="s">
        <v>25</v>
      </c>
      <c r="G36" s="186" t="s">
        <v>26</v>
      </c>
      <c r="H36" s="187" t="s">
        <v>171</v>
      </c>
      <c r="I36" s="188" t="s">
        <v>2166</v>
      </c>
      <c r="J36" s="153"/>
    </row>
    <row r="37" spans="1:10" ht="15" customHeight="1">
      <c r="A37" s="184" t="s">
        <v>35</v>
      </c>
      <c r="B37" s="184" t="s">
        <v>2167</v>
      </c>
      <c r="C37" s="185" t="s">
        <v>167</v>
      </c>
      <c r="D37" s="186" t="s">
        <v>178</v>
      </c>
      <c r="E37" s="186" t="s">
        <v>179</v>
      </c>
      <c r="F37" s="185" t="s">
        <v>180</v>
      </c>
      <c r="G37" s="186" t="s">
        <v>170</v>
      </c>
      <c r="H37" s="187" t="s">
        <v>171</v>
      </c>
      <c r="I37" s="188" t="s">
        <v>2168</v>
      </c>
      <c r="J37" s="153"/>
    </row>
    <row r="38" spans="1:10" s="190" customFormat="1" ht="15" customHeight="1">
      <c r="A38" s="155"/>
      <c r="B38" s="155"/>
      <c r="C38" s="111"/>
      <c r="D38" s="156"/>
      <c r="E38" s="156"/>
      <c r="F38" s="111"/>
      <c r="G38" s="156"/>
      <c r="H38" s="113"/>
      <c r="I38" s="155"/>
      <c r="J38" s="189"/>
    </row>
    <row r="39" spans="1:10" s="190" customFormat="1" ht="15" customHeight="1">
      <c r="A39" s="155"/>
      <c r="B39" s="155"/>
      <c r="C39" s="111"/>
      <c r="D39" s="156"/>
      <c r="E39" s="156"/>
      <c r="F39" s="111"/>
      <c r="G39" s="156"/>
      <c r="H39" s="113"/>
      <c r="I39" s="159" t="s">
        <v>2169</v>
      </c>
      <c r="J39" s="189"/>
    </row>
    <row r="40" spans="1:10" s="173" customFormat="1" ht="15" customHeight="1">
      <c r="A40" s="179" t="s">
        <v>21</v>
      </c>
      <c r="B40" s="179" t="s">
        <v>2170</v>
      </c>
      <c r="C40" s="180" t="s">
        <v>301</v>
      </c>
      <c r="D40" s="181" t="s">
        <v>327</v>
      </c>
      <c r="E40" s="181" t="s">
        <v>328</v>
      </c>
      <c r="F40" s="180" t="s">
        <v>25</v>
      </c>
      <c r="G40" s="181" t="s">
        <v>49</v>
      </c>
      <c r="H40" s="182" t="s">
        <v>304</v>
      </c>
      <c r="I40" s="183" t="s">
        <v>1864</v>
      </c>
      <c r="J40" s="172"/>
    </row>
    <row r="41" spans="1:10" ht="15" customHeight="1">
      <c r="A41" s="184" t="s">
        <v>29</v>
      </c>
      <c r="B41" s="184" t="s">
        <v>2171</v>
      </c>
      <c r="C41" s="185" t="s">
        <v>301</v>
      </c>
      <c r="D41" s="186" t="s">
        <v>321</v>
      </c>
      <c r="E41" s="186" t="s">
        <v>322</v>
      </c>
      <c r="F41" s="185" t="s">
        <v>25</v>
      </c>
      <c r="G41" s="186" t="s">
        <v>323</v>
      </c>
      <c r="H41" s="187" t="s">
        <v>324</v>
      </c>
      <c r="I41" s="188" t="s">
        <v>2172</v>
      </c>
      <c r="J41" s="153"/>
    </row>
    <row r="42" spans="1:10" ht="15" customHeight="1">
      <c r="A42" s="184" t="s">
        <v>35</v>
      </c>
      <c r="B42" s="184" t="s">
        <v>2173</v>
      </c>
      <c r="C42" s="185" t="s">
        <v>301</v>
      </c>
      <c r="D42" s="186" t="s">
        <v>353</v>
      </c>
      <c r="E42" s="186" t="s">
        <v>354</v>
      </c>
      <c r="F42" s="185" t="s">
        <v>25</v>
      </c>
      <c r="G42" s="186" t="s">
        <v>106</v>
      </c>
      <c r="H42" s="187" t="s">
        <v>355</v>
      </c>
      <c r="I42" s="188" t="s">
        <v>2174</v>
      </c>
      <c r="J42" s="153"/>
    </row>
    <row r="43" spans="1:10" s="190" customFormat="1" ht="15" customHeight="1">
      <c r="A43" s="155"/>
      <c r="B43" s="155"/>
      <c r="C43" s="111"/>
      <c r="D43" s="156"/>
      <c r="E43" s="156"/>
      <c r="F43" s="111"/>
      <c r="G43" s="156"/>
      <c r="H43" s="113"/>
      <c r="I43" s="155"/>
      <c r="J43" s="189"/>
    </row>
    <row r="44" spans="1:10" s="190" customFormat="1" ht="15" customHeight="1">
      <c r="A44" s="155"/>
      <c r="B44" s="155"/>
      <c r="C44" s="111"/>
      <c r="D44" s="156"/>
      <c r="E44" s="156"/>
      <c r="F44" s="111"/>
      <c r="G44" s="156"/>
      <c r="H44" s="113"/>
      <c r="I44" s="159" t="s">
        <v>2175</v>
      </c>
      <c r="J44" s="189"/>
    </row>
    <row r="45" spans="1:10" s="173" customFormat="1" ht="15" customHeight="1">
      <c r="A45" s="179" t="s">
        <v>21</v>
      </c>
      <c r="B45" s="179" t="s">
        <v>2176</v>
      </c>
      <c r="C45" s="180" t="s">
        <v>161</v>
      </c>
      <c r="D45" s="181" t="s">
        <v>197</v>
      </c>
      <c r="E45" s="181" t="s">
        <v>485</v>
      </c>
      <c r="F45" s="180" t="s">
        <v>25</v>
      </c>
      <c r="G45" s="181" t="s">
        <v>106</v>
      </c>
      <c r="H45" s="182" t="s">
        <v>164</v>
      </c>
      <c r="I45" s="183" t="s">
        <v>1624</v>
      </c>
      <c r="J45" s="172"/>
    </row>
    <row r="46" spans="1:10" ht="15" customHeight="1">
      <c r="A46" s="184" t="s">
        <v>29</v>
      </c>
      <c r="B46" s="184" t="s">
        <v>2177</v>
      </c>
      <c r="C46" s="185" t="s">
        <v>161</v>
      </c>
      <c r="D46" s="186" t="s">
        <v>188</v>
      </c>
      <c r="E46" s="186" t="s">
        <v>189</v>
      </c>
      <c r="F46" s="185" t="s">
        <v>25</v>
      </c>
      <c r="G46" s="186" t="s">
        <v>106</v>
      </c>
      <c r="H46" s="187" t="s">
        <v>164</v>
      </c>
      <c r="I46" s="188" t="s">
        <v>2178</v>
      </c>
      <c r="J46" s="153"/>
    </row>
    <row r="47" spans="1:10" ht="15" customHeight="1">
      <c r="A47" s="184" t="s">
        <v>35</v>
      </c>
      <c r="B47" s="184" t="s">
        <v>2179</v>
      </c>
      <c r="C47" s="185" t="s">
        <v>161</v>
      </c>
      <c r="D47" s="186" t="s">
        <v>339</v>
      </c>
      <c r="E47" s="186" t="s">
        <v>340</v>
      </c>
      <c r="F47" s="185" t="s">
        <v>25</v>
      </c>
      <c r="G47" s="186" t="s">
        <v>60</v>
      </c>
      <c r="H47" s="187" t="s">
        <v>341</v>
      </c>
      <c r="I47" s="188" t="s">
        <v>2180</v>
      </c>
      <c r="J47" s="153"/>
    </row>
    <row r="48" spans="1:10" ht="15" customHeight="1">
      <c r="A48" s="155"/>
      <c r="B48" s="155"/>
      <c r="C48" s="111"/>
      <c r="D48" s="156"/>
      <c r="E48" s="156"/>
      <c r="F48" s="111"/>
      <c r="G48" s="156"/>
      <c r="H48" s="113"/>
      <c r="I48" s="155"/>
      <c r="J48" s="153"/>
    </row>
    <row r="49" spans="1:10" ht="15" customHeight="1">
      <c r="A49" s="155"/>
      <c r="B49" s="155"/>
      <c r="C49" s="111"/>
      <c r="D49" s="156"/>
      <c r="E49" s="156"/>
      <c r="F49" s="111"/>
      <c r="G49" s="156"/>
      <c r="H49" s="113"/>
      <c r="I49" s="159" t="s">
        <v>2181</v>
      </c>
      <c r="J49" s="153"/>
    </row>
    <row r="50" spans="1:10" s="193" customFormat="1" ht="15" customHeight="1">
      <c r="A50" s="179" t="s">
        <v>21</v>
      </c>
      <c r="B50" s="179" t="s">
        <v>2182</v>
      </c>
      <c r="C50" s="180" t="s">
        <v>150</v>
      </c>
      <c r="D50" s="181" t="s">
        <v>157</v>
      </c>
      <c r="E50" s="181" t="s">
        <v>158</v>
      </c>
      <c r="F50" s="180" t="s">
        <v>82</v>
      </c>
      <c r="G50" s="181" t="s">
        <v>153</v>
      </c>
      <c r="H50" s="182" t="s">
        <v>154</v>
      </c>
      <c r="I50" s="183" t="s">
        <v>1592</v>
      </c>
      <c r="J50" s="192"/>
    </row>
    <row r="51" spans="1:10" ht="15" customHeight="1">
      <c r="A51" s="184" t="s">
        <v>29</v>
      </c>
      <c r="B51" s="184" t="s">
        <v>2183</v>
      </c>
      <c r="C51" s="185" t="s">
        <v>150</v>
      </c>
      <c r="D51" s="186" t="s">
        <v>210</v>
      </c>
      <c r="E51" s="186" t="s">
        <v>211</v>
      </c>
      <c r="F51" s="185" t="s">
        <v>25</v>
      </c>
      <c r="G51" s="186" t="s">
        <v>112</v>
      </c>
      <c r="H51" s="187" t="s">
        <v>154</v>
      </c>
      <c r="I51" s="188" t="s">
        <v>2184</v>
      </c>
      <c r="J51" s="153"/>
    </row>
    <row r="52" spans="1:10" ht="15" customHeight="1">
      <c r="A52" s="184" t="s">
        <v>35</v>
      </c>
      <c r="B52" s="184" t="s">
        <v>2185</v>
      </c>
      <c r="C52" s="185" t="s">
        <v>150</v>
      </c>
      <c r="D52" s="186" t="s">
        <v>219</v>
      </c>
      <c r="E52" s="186" t="s">
        <v>220</v>
      </c>
      <c r="F52" s="185" t="s">
        <v>25</v>
      </c>
      <c r="G52" s="186" t="s">
        <v>153</v>
      </c>
      <c r="H52" s="187" t="s">
        <v>154</v>
      </c>
      <c r="I52" s="188" t="s">
        <v>2186</v>
      </c>
      <c r="J52" s="153"/>
    </row>
    <row r="53" spans="1:10" s="173" customFormat="1" ht="15" customHeight="1">
      <c r="A53" s="155"/>
      <c r="B53" s="155"/>
      <c r="C53" s="111"/>
      <c r="D53" s="156"/>
      <c r="E53" s="156"/>
      <c r="F53" s="111"/>
      <c r="G53" s="156"/>
      <c r="H53" s="113"/>
      <c r="I53" s="155"/>
      <c r="J53" s="172"/>
    </row>
    <row r="54" spans="1:10" ht="15" customHeight="1">
      <c r="A54" s="155"/>
      <c r="B54" s="155"/>
      <c r="C54" s="111"/>
      <c r="D54" s="156"/>
      <c r="E54" s="156"/>
      <c r="F54" s="111"/>
      <c r="G54" s="156"/>
      <c r="H54" s="113"/>
      <c r="I54" s="159" t="s">
        <v>2187</v>
      </c>
      <c r="J54" s="153"/>
    </row>
    <row r="55" spans="1:10" s="193" customFormat="1" ht="15" customHeight="1">
      <c r="A55" s="179" t="s">
        <v>21</v>
      </c>
      <c r="B55" s="179" t="s">
        <v>2148</v>
      </c>
      <c r="C55" s="180" t="s">
        <v>57</v>
      </c>
      <c r="D55" s="181" t="s">
        <v>74</v>
      </c>
      <c r="E55" s="181" t="s">
        <v>75</v>
      </c>
      <c r="F55" s="180" t="s">
        <v>43</v>
      </c>
      <c r="G55" s="181" t="s">
        <v>76</v>
      </c>
      <c r="H55" s="182" t="s">
        <v>33</v>
      </c>
      <c r="I55" s="183" t="s">
        <v>1457</v>
      </c>
      <c r="J55" s="192"/>
    </row>
    <row r="56" spans="1:10" ht="15" customHeight="1">
      <c r="A56" s="184" t="s">
        <v>29</v>
      </c>
      <c r="B56" s="184" t="s">
        <v>2149</v>
      </c>
      <c r="C56" s="185" t="s">
        <v>57</v>
      </c>
      <c r="D56" s="186" t="s">
        <v>64</v>
      </c>
      <c r="E56" s="186" t="s">
        <v>65</v>
      </c>
      <c r="F56" s="185" t="s">
        <v>43</v>
      </c>
      <c r="G56" s="186" t="s">
        <v>66</v>
      </c>
      <c r="H56" s="187" t="s">
        <v>33</v>
      </c>
      <c r="I56" s="188" t="s">
        <v>640</v>
      </c>
      <c r="J56" s="153"/>
    </row>
    <row r="57" spans="1:10" ht="15" customHeight="1">
      <c r="A57" s="184" t="s">
        <v>35</v>
      </c>
      <c r="B57" s="184" t="s">
        <v>2152</v>
      </c>
      <c r="C57" s="185" t="s">
        <v>57</v>
      </c>
      <c r="D57" s="186" t="s">
        <v>69</v>
      </c>
      <c r="E57" s="186" t="s">
        <v>70</v>
      </c>
      <c r="F57" s="185" t="s">
        <v>25</v>
      </c>
      <c r="G57" s="186" t="s">
        <v>71</v>
      </c>
      <c r="H57" s="187" t="s">
        <v>61</v>
      </c>
      <c r="I57" s="188" t="s">
        <v>806</v>
      </c>
      <c r="J57" s="153"/>
    </row>
    <row r="58" spans="1:10" s="173" customFormat="1" ht="15" customHeight="1">
      <c r="A58" s="155"/>
      <c r="B58" s="155"/>
      <c r="C58" s="111"/>
      <c r="D58" s="156"/>
      <c r="E58" s="156"/>
      <c r="F58" s="111"/>
      <c r="G58" s="156"/>
      <c r="H58" s="113"/>
      <c r="I58" s="155"/>
      <c r="J58" s="172"/>
    </row>
    <row r="59" spans="1:10" ht="15" customHeight="1">
      <c r="A59" s="155"/>
      <c r="B59" s="155"/>
      <c r="C59" s="111"/>
      <c r="D59" s="156"/>
      <c r="E59" s="156"/>
      <c r="F59" s="111"/>
      <c r="G59" s="156"/>
      <c r="H59" s="113"/>
      <c r="I59" s="159" t="s">
        <v>2188</v>
      </c>
      <c r="J59" s="153"/>
    </row>
    <row r="60" spans="1:10" s="193" customFormat="1" ht="15" customHeight="1">
      <c r="A60" s="179" t="s">
        <v>21</v>
      </c>
      <c r="B60" s="179" t="s">
        <v>2189</v>
      </c>
      <c r="C60" s="180" t="s">
        <v>395</v>
      </c>
      <c r="D60" s="181" t="s">
        <v>407</v>
      </c>
      <c r="E60" s="181" t="s">
        <v>408</v>
      </c>
      <c r="F60" s="180" t="s">
        <v>25</v>
      </c>
      <c r="G60" s="181" t="s">
        <v>385</v>
      </c>
      <c r="H60" s="182" t="s">
        <v>409</v>
      </c>
      <c r="I60" s="183" t="s">
        <v>1991</v>
      </c>
      <c r="J60" s="192"/>
    </row>
    <row r="61" spans="1:10" ht="15" customHeight="1">
      <c r="A61" s="184" t="s">
        <v>29</v>
      </c>
      <c r="B61" s="184" t="s">
        <v>2190</v>
      </c>
      <c r="C61" s="185" t="s">
        <v>395</v>
      </c>
      <c r="D61" s="186" t="s">
        <v>422</v>
      </c>
      <c r="E61" s="186" t="s">
        <v>423</v>
      </c>
      <c r="F61" s="185" t="s">
        <v>25</v>
      </c>
      <c r="G61" s="186" t="s">
        <v>385</v>
      </c>
      <c r="H61" s="187" t="s">
        <v>398</v>
      </c>
      <c r="I61" s="188" t="s">
        <v>2191</v>
      </c>
      <c r="J61" s="153"/>
    </row>
    <row r="62" spans="1:10" ht="15" customHeight="1">
      <c r="A62" s="184" t="s">
        <v>35</v>
      </c>
      <c r="B62" s="184" t="s">
        <v>2192</v>
      </c>
      <c r="C62" s="185" t="s">
        <v>395</v>
      </c>
      <c r="D62" s="186" t="s">
        <v>426</v>
      </c>
      <c r="E62" s="186" t="s">
        <v>427</v>
      </c>
      <c r="F62" s="185" t="s">
        <v>25</v>
      </c>
      <c r="G62" s="186" t="s">
        <v>428</v>
      </c>
      <c r="H62" s="187" t="s">
        <v>398</v>
      </c>
      <c r="I62" s="188" t="s">
        <v>2193</v>
      </c>
      <c r="J62" s="153"/>
    </row>
  </sheetData>
  <sheetProtection selectLockedCells="1" selectUnlockedCells="1"/>
  <printOptions/>
  <pageMargins left="0.9840277777777777" right="0" top="0" bottom="0" header="0.5118055555555555" footer="0.5118055555555555"/>
  <pageSetup horizontalDpi="300" verticalDpi="300" orientation="landscape" paperSize="9"/>
  <rowBreaks count="1" manualBreakCount="1">
    <brk id="3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indexed="9"/>
  </sheetPr>
  <dimension ref="A1:G37"/>
  <sheetViews>
    <sheetView tabSelected="1" workbookViewId="0" topLeftCell="A1">
      <selection activeCell="A7" sqref="A7"/>
    </sheetView>
  </sheetViews>
  <sheetFormatPr defaultColWidth="9.140625" defaultRowHeight="12.75"/>
  <cols>
    <col min="1" max="2" width="7.00390625" style="194" customWidth="1"/>
    <col min="3" max="3" width="24.28125" style="0" customWidth="1"/>
    <col min="4" max="4" width="22.421875" style="0" customWidth="1"/>
    <col min="5" max="5" width="26.28125" style="0" customWidth="1"/>
    <col min="6" max="6" width="37.57421875" style="193" customWidth="1"/>
  </cols>
  <sheetData>
    <row r="1" spans="4:5" ht="15">
      <c r="D1" s="195">
        <f>Startlist!$F1</f>
        <v>0</v>
      </c>
      <c r="E1" s="195"/>
    </row>
    <row r="2" spans="1:7" ht="15.75">
      <c r="A2" s="196">
        <f>Startlist!$F2</f>
        <v>0</v>
      </c>
      <c r="B2" s="196"/>
      <c r="C2" s="196"/>
      <c r="D2" s="196"/>
      <c r="E2" s="196"/>
      <c r="F2" s="196"/>
      <c r="G2" s="196"/>
    </row>
    <row r="3" spans="1:7" ht="15">
      <c r="A3" s="195">
        <f>Startlist!$F3</f>
        <v>0</v>
      </c>
      <c r="B3" s="195"/>
      <c r="C3" s="195"/>
      <c r="D3" s="195"/>
      <c r="E3" s="195"/>
      <c r="F3" s="195"/>
      <c r="G3" s="195"/>
    </row>
    <row r="4" spans="1:7" ht="15">
      <c r="A4" s="195">
        <f>Startlist!$F4</f>
        <v>0</v>
      </c>
      <c r="B4" s="195"/>
      <c r="C4" s="195"/>
      <c r="D4" s="195"/>
      <c r="E4" s="195"/>
      <c r="F4" s="195"/>
      <c r="G4" s="195"/>
    </row>
    <row r="6" ht="15">
      <c r="A6" s="46" t="s">
        <v>2194</v>
      </c>
    </row>
    <row r="7" spans="1:7" ht="12.75">
      <c r="A7" s="197" t="s">
        <v>2143</v>
      </c>
      <c r="B7" s="198" t="s">
        <v>14</v>
      </c>
      <c r="C7" s="199" t="s">
        <v>15</v>
      </c>
      <c r="D7" s="200" t="s">
        <v>16</v>
      </c>
      <c r="E7" s="199" t="s">
        <v>19</v>
      </c>
      <c r="F7" s="199" t="s">
        <v>2195</v>
      </c>
      <c r="G7" s="201" t="s">
        <v>2196</v>
      </c>
    </row>
    <row r="8" spans="1:7" ht="15" customHeight="1" hidden="1">
      <c r="A8" s="202"/>
      <c r="B8" s="203"/>
      <c r="C8" s="204"/>
      <c r="D8" s="204"/>
      <c r="E8" s="204"/>
      <c r="F8" s="205"/>
      <c r="G8" s="206"/>
    </row>
    <row r="9" spans="1:7" ht="15" customHeight="1" hidden="1">
      <c r="A9" s="202"/>
      <c r="B9" s="203"/>
      <c r="C9" s="204"/>
      <c r="D9" s="204"/>
      <c r="E9" s="204"/>
      <c r="F9" s="205"/>
      <c r="G9" s="206"/>
    </row>
    <row r="10" spans="1:7" ht="15" customHeight="1">
      <c r="A10" s="202" t="s">
        <v>2197</v>
      </c>
      <c r="B10" s="203" t="s">
        <v>161</v>
      </c>
      <c r="C10" s="204" t="s">
        <v>162</v>
      </c>
      <c r="D10" s="204" t="s">
        <v>163</v>
      </c>
      <c r="E10" s="204" t="s">
        <v>164</v>
      </c>
      <c r="F10" s="205" t="s">
        <v>2071</v>
      </c>
      <c r="G10" s="206" t="s">
        <v>2198</v>
      </c>
    </row>
    <row r="11" spans="1:7" ht="15" customHeight="1">
      <c r="A11" s="202" t="s">
        <v>2199</v>
      </c>
      <c r="B11" s="203" t="s">
        <v>150</v>
      </c>
      <c r="C11" s="204" t="s">
        <v>151</v>
      </c>
      <c r="D11" s="204" t="s">
        <v>152</v>
      </c>
      <c r="E11" s="204" t="s">
        <v>154</v>
      </c>
      <c r="F11" s="205" t="s">
        <v>2077</v>
      </c>
      <c r="G11" s="206" t="s">
        <v>2198</v>
      </c>
    </row>
    <row r="12" spans="1:7" ht="15" customHeight="1">
      <c r="A12" s="202" t="s">
        <v>2200</v>
      </c>
      <c r="B12" s="203" t="s">
        <v>57</v>
      </c>
      <c r="C12" s="204" t="s">
        <v>233</v>
      </c>
      <c r="D12" s="204" t="s">
        <v>234</v>
      </c>
      <c r="E12" s="204" t="s">
        <v>61</v>
      </c>
      <c r="F12" s="205" t="s">
        <v>1413</v>
      </c>
      <c r="G12" s="206" t="s">
        <v>2198</v>
      </c>
    </row>
    <row r="13" spans="1:7" ht="15" customHeight="1">
      <c r="A13" s="202" t="s">
        <v>2201</v>
      </c>
      <c r="B13" s="203" t="s">
        <v>57</v>
      </c>
      <c r="C13" s="204" t="s">
        <v>246</v>
      </c>
      <c r="D13" s="204" t="s">
        <v>247</v>
      </c>
      <c r="E13" s="204" t="s">
        <v>239</v>
      </c>
      <c r="F13" s="205" t="s">
        <v>2066</v>
      </c>
      <c r="G13" s="206" t="s">
        <v>2202</v>
      </c>
    </row>
    <row r="14" spans="1:7" ht="15" customHeight="1">
      <c r="A14" s="202" t="s">
        <v>2203</v>
      </c>
      <c r="B14" s="203" t="s">
        <v>167</v>
      </c>
      <c r="C14" s="204" t="s">
        <v>201</v>
      </c>
      <c r="D14" s="204" t="s">
        <v>202</v>
      </c>
      <c r="E14" s="204" t="s">
        <v>129</v>
      </c>
      <c r="F14" s="205" t="s">
        <v>1402</v>
      </c>
      <c r="G14" s="206" t="s">
        <v>2202</v>
      </c>
    </row>
    <row r="15" spans="1:7" ht="15" customHeight="1">
      <c r="A15" s="202" t="s">
        <v>2204</v>
      </c>
      <c r="B15" s="203" t="s">
        <v>395</v>
      </c>
      <c r="C15" s="204" t="s">
        <v>396</v>
      </c>
      <c r="D15" s="204" t="s">
        <v>397</v>
      </c>
      <c r="E15" s="204" t="s">
        <v>398</v>
      </c>
      <c r="F15" s="205" t="s">
        <v>1407</v>
      </c>
      <c r="G15" s="206" t="s">
        <v>2205</v>
      </c>
    </row>
    <row r="16" spans="1:7" ht="15" customHeight="1">
      <c r="A16" s="202" t="s">
        <v>2206</v>
      </c>
      <c r="B16" s="203" t="s">
        <v>395</v>
      </c>
      <c r="C16" s="204" t="s">
        <v>412</v>
      </c>
      <c r="D16" s="204" t="s">
        <v>413</v>
      </c>
      <c r="E16" s="204" t="s">
        <v>409</v>
      </c>
      <c r="F16" s="205" t="s">
        <v>2077</v>
      </c>
      <c r="G16" s="206" t="s">
        <v>2205</v>
      </c>
    </row>
    <row r="17" spans="1:7" ht="15" customHeight="1">
      <c r="A17" s="202" t="s">
        <v>2207</v>
      </c>
      <c r="B17" s="203" t="s">
        <v>161</v>
      </c>
      <c r="C17" s="204" t="s">
        <v>378</v>
      </c>
      <c r="D17" s="204" t="s">
        <v>379</v>
      </c>
      <c r="E17" s="204" t="s">
        <v>380</v>
      </c>
      <c r="F17" s="205" t="s">
        <v>2110</v>
      </c>
      <c r="G17" s="206" t="s">
        <v>2208</v>
      </c>
    </row>
    <row r="18" spans="1:7" ht="15" customHeight="1">
      <c r="A18" s="202" t="s">
        <v>2209</v>
      </c>
      <c r="B18" s="203" t="s">
        <v>22</v>
      </c>
      <c r="C18" s="204" t="s">
        <v>284</v>
      </c>
      <c r="D18" s="204" t="s">
        <v>285</v>
      </c>
      <c r="E18" s="204" t="s">
        <v>27</v>
      </c>
      <c r="F18" s="205" t="s">
        <v>2077</v>
      </c>
      <c r="G18" s="206" t="s">
        <v>2210</v>
      </c>
    </row>
    <row r="19" spans="1:7" ht="15" customHeight="1">
      <c r="A19" s="202" t="s">
        <v>2211</v>
      </c>
      <c r="B19" s="203" t="s">
        <v>22</v>
      </c>
      <c r="C19" s="204" t="s">
        <v>30</v>
      </c>
      <c r="D19" s="204" t="s">
        <v>31</v>
      </c>
      <c r="E19" s="204" t="s">
        <v>33</v>
      </c>
      <c r="F19" s="205" t="s">
        <v>2071</v>
      </c>
      <c r="G19" s="206" t="s">
        <v>2212</v>
      </c>
    </row>
    <row r="20" spans="1:7" ht="15" customHeight="1">
      <c r="A20" s="202" t="s">
        <v>2213</v>
      </c>
      <c r="B20" s="203" t="s">
        <v>150</v>
      </c>
      <c r="C20" s="204" t="s">
        <v>293</v>
      </c>
      <c r="D20" s="204" t="s">
        <v>294</v>
      </c>
      <c r="E20" s="204" t="s">
        <v>154</v>
      </c>
      <c r="F20" s="205" t="s">
        <v>1413</v>
      </c>
      <c r="G20" s="206" t="s">
        <v>2212</v>
      </c>
    </row>
    <row r="21" spans="1:7" ht="15" customHeight="1">
      <c r="A21" s="202" t="s">
        <v>2214</v>
      </c>
      <c r="B21" s="203" t="s">
        <v>161</v>
      </c>
      <c r="C21" s="204" t="s">
        <v>363</v>
      </c>
      <c r="D21" s="204" t="s">
        <v>364</v>
      </c>
      <c r="E21" s="204" t="s">
        <v>366</v>
      </c>
      <c r="F21" s="205" t="s">
        <v>1413</v>
      </c>
      <c r="G21" s="206" t="s">
        <v>2212</v>
      </c>
    </row>
    <row r="22" spans="1:7" ht="15" customHeight="1">
      <c r="A22" s="202" t="s">
        <v>2215</v>
      </c>
      <c r="B22" s="203" t="s">
        <v>161</v>
      </c>
      <c r="C22" s="204" t="s">
        <v>275</v>
      </c>
      <c r="D22" s="204" t="s">
        <v>276</v>
      </c>
      <c r="E22" s="204" t="s">
        <v>164</v>
      </c>
      <c r="F22" s="205" t="s">
        <v>2071</v>
      </c>
      <c r="G22" s="206" t="s">
        <v>2212</v>
      </c>
    </row>
    <row r="23" spans="1:7" ht="15" customHeight="1">
      <c r="A23" s="202" t="s">
        <v>2216</v>
      </c>
      <c r="B23" s="203" t="s">
        <v>150</v>
      </c>
      <c r="C23" s="204" t="s">
        <v>223</v>
      </c>
      <c r="D23" s="204" t="s">
        <v>224</v>
      </c>
      <c r="E23" s="204" t="s">
        <v>154</v>
      </c>
      <c r="F23" s="205" t="s">
        <v>1407</v>
      </c>
      <c r="G23" s="206" t="s">
        <v>2217</v>
      </c>
    </row>
    <row r="24" spans="1:7" ht="15" customHeight="1">
      <c r="A24" s="202" t="s">
        <v>2218</v>
      </c>
      <c r="B24" s="203" t="s">
        <v>150</v>
      </c>
      <c r="C24" s="204" t="s">
        <v>214</v>
      </c>
      <c r="D24" s="204" t="s">
        <v>215</v>
      </c>
      <c r="E24" s="204" t="s">
        <v>216</v>
      </c>
      <c r="F24" s="205" t="s">
        <v>2077</v>
      </c>
      <c r="G24" s="206" t="s">
        <v>2219</v>
      </c>
    </row>
    <row r="25" spans="1:7" ht="15" customHeight="1">
      <c r="A25" s="202" t="s">
        <v>2220</v>
      </c>
      <c r="B25" s="203" t="s">
        <v>301</v>
      </c>
      <c r="C25" s="204" t="s">
        <v>302</v>
      </c>
      <c r="D25" s="204" t="s">
        <v>303</v>
      </c>
      <c r="E25" s="204" t="s">
        <v>304</v>
      </c>
      <c r="F25" s="205" t="s">
        <v>1413</v>
      </c>
      <c r="G25" s="206" t="s">
        <v>2221</v>
      </c>
    </row>
    <row r="26" spans="1:7" ht="15" customHeight="1">
      <c r="A26" s="202" t="s">
        <v>2222</v>
      </c>
      <c r="B26" s="203" t="s">
        <v>395</v>
      </c>
      <c r="C26" s="204" t="s">
        <v>440</v>
      </c>
      <c r="D26" s="204" t="s">
        <v>441</v>
      </c>
      <c r="E26" s="204" t="s">
        <v>442</v>
      </c>
      <c r="F26" s="205" t="s">
        <v>1413</v>
      </c>
      <c r="G26" s="206" t="s">
        <v>2221</v>
      </c>
    </row>
    <row r="27" spans="1:7" ht="15" customHeight="1">
      <c r="A27" s="202" t="s">
        <v>2223</v>
      </c>
      <c r="B27" s="203" t="s">
        <v>395</v>
      </c>
      <c r="C27" s="204" t="s">
        <v>445</v>
      </c>
      <c r="D27" s="204" t="s">
        <v>446</v>
      </c>
      <c r="E27" s="204" t="s">
        <v>409</v>
      </c>
      <c r="F27" s="205" t="s">
        <v>2137</v>
      </c>
      <c r="G27" s="206" t="s">
        <v>2221</v>
      </c>
    </row>
    <row r="28" spans="1:7" ht="15" customHeight="1">
      <c r="A28" s="202" t="s">
        <v>2224</v>
      </c>
      <c r="B28" s="203" t="s">
        <v>22</v>
      </c>
      <c r="C28" s="204" t="s">
        <v>36</v>
      </c>
      <c r="D28" s="204" t="s">
        <v>37</v>
      </c>
      <c r="E28" s="204" t="s">
        <v>33</v>
      </c>
      <c r="F28" s="205" t="s">
        <v>2077</v>
      </c>
      <c r="G28" s="206" t="s">
        <v>2225</v>
      </c>
    </row>
    <row r="29" spans="1:7" ht="14.25" customHeight="1">
      <c r="A29" s="202" t="s">
        <v>2226</v>
      </c>
      <c r="B29" s="203" t="s">
        <v>120</v>
      </c>
      <c r="C29" s="204" t="s">
        <v>145</v>
      </c>
      <c r="D29" s="204" t="s">
        <v>146</v>
      </c>
      <c r="E29" s="204" t="s">
        <v>147</v>
      </c>
      <c r="F29" s="205" t="s">
        <v>1413</v>
      </c>
      <c r="G29" s="206" t="s">
        <v>2227</v>
      </c>
    </row>
    <row r="30" spans="1:7" ht="15" customHeight="1">
      <c r="A30" s="202" t="s">
        <v>2228</v>
      </c>
      <c r="B30" s="203" t="s">
        <v>150</v>
      </c>
      <c r="C30" s="204" t="s">
        <v>266</v>
      </c>
      <c r="D30" s="204" t="s">
        <v>267</v>
      </c>
      <c r="E30" s="204" t="s">
        <v>268</v>
      </c>
      <c r="F30" s="205" t="s">
        <v>2077</v>
      </c>
      <c r="G30" s="206" t="s">
        <v>2227</v>
      </c>
    </row>
    <row r="31" spans="1:7" ht="15" customHeight="1">
      <c r="A31" s="202" t="s">
        <v>2229</v>
      </c>
      <c r="B31" s="203" t="s">
        <v>395</v>
      </c>
      <c r="C31" s="204" t="s">
        <v>417</v>
      </c>
      <c r="D31" s="204" t="s">
        <v>418</v>
      </c>
      <c r="E31" s="204" t="s">
        <v>419</v>
      </c>
      <c r="F31" s="205" t="s">
        <v>2077</v>
      </c>
      <c r="G31" s="206" t="s">
        <v>2227</v>
      </c>
    </row>
    <row r="32" spans="1:7" ht="15" customHeight="1">
      <c r="A32" s="202" t="s">
        <v>2230</v>
      </c>
      <c r="B32" s="203" t="s">
        <v>301</v>
      </c>
      <c r="C32" s="204" t="s">
        <v>331</v>
      </c>
      <c r="D32" s="204" t="s">
        <v>332</v>
      </c>
      <c r="E32" s="204" t="s">
        <v>216</v>
      </c>
      <c r="F32" s="205" t="s">
        <v>2077</v>
      </c>
      <c r="G32" s="206" t="s">
        <v>2231</v>
      </c>
    </row>
    <row r="33" spans="1:7" ht="15" customHeight="1">
      <c r="A33" s="202" t="s">
        <v>2232</v>
      </c>
      <c r="B33" s="203" t="s">
        <v>150</v>
      </c>
      <c r="C33" s="204" t="s">
        <v>260</v>
      </c>
      <c r="D33" s="204" t="s">
        <v>261</v>
      </c>
      <c r="E33" s="204" t="s">
        <v>154</v>
      </c>
      <c r="F33" s="205" t="s">
        <v>1394</v>
      </c>
      <c r="G33" s="206" t="s">
        <v>2233</v>
      </c>
    </row>
    <row r="34" spans="1:7" ht="15" customHeight="1">
      <c r="A34" s="202" t="s">
        <v>2234</v>
      </c>
      <c r="B34" s="203" t="s">
        <v>167</v>
      </c>
      <c r="C34" s="204" t="s">
        <v>271</v>
      </c>
      <c r="D34" s="204" t="s">
        <v>272</v>
      </c>
      <c r="E34" s="204" t="s">
        <v>164</v>
      </c>
      <c r="F34" s="205" t="s">
        <v>1402</v>
      </c>
      <c r="G34" s="206" t="s">
        <v>2235</v>
      </c>
    </row>
    <row r="35" spans="1:7" ht="15" customHeight="1">
      <c r="A35" s="202" t="s">
        <v>2236</v>
      </c>
      <c r="B35" s="203" t="s">
        <v>167</v>
      </c>
      <c r="C35" s="204" t="s">
        <v>307</v>
      </c>
      <c r="D35" s="204" t="s">
        <v>308</v>
      </c>
      <c r="E35" s="204" t="s">
        <v>171</v>
      </c>
      <c r="F35" s="205" t="s">
        <v>1413</v>
      </c>
      <c r="G35" s="206" t="s">
        <v>2237</v>
      </c>
    </row>
    <row r="36" spans="1:7" ht="15" customHeight="1">
      <c r="A36" s="202" t="s">
        <v>2238</v>
      </c>
      <c r="B36" s="203" t="s">
        <v>57</v>
      </c>
      <c r="C36" s="204" t="s">
        <v>104</v>
      </c>
      <c r="D36" s="204" t="s">
        <v>105</v>
      </c>
      <c r="E36" s="204" t="s">
        <v>107</v>
      </c>
      <c r="F36" s="205" t="s">
        <v>1407</v>
      </c>
      <c r="G36" s="206" t="s">
        <v>2239</v>
      </c>
    </row>
    <row r="37" spans="1:7" ht="15" customHeight="1">
      <c r="A37" s="202" t="s">
        <v>2240</v>
      </c>
      <c r="B37" s="203" t="s">
        <v>301</v>
      </c>
      <c r="C37" s="204" t="s">
        <v>369</v>
      </c>
      <c r="D37" s="204" t="s">
        <v>370</v>
      </c>
      <c r="E37" s="204" t="s">
        <v>341</v>
      </c>
      <c r="F37" s="205" t="s">
        <v>1407</v>
      </c>
      <c r="G37" s="206" t="s">
        <v>2241</v>
      </c>
    </row>
  </sheetData>
  <sheetProtection selectLockedCells="1" selectUnlockedCells="1"/>
  <mergeCells count="4">
    <mergeCell ref="D1:E1"/>
    <mergeCell ref="A2:G2"/>
    <mergeCell ref="A3:G3"/>
    <mergeCell ref="A4:G4"/>
  </mergeCells>
  <printOptions/>
  <pageMargins left="0.9840277777777777" right="0" top="0" bottom="0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tabColor indexed="9"/>
    <pageSetUpPr fitToPage="1"/>
  </sheetPr>
  <dimension ref="A1:J42"/>
  <sheetViews>
    <sheetView tabSelected="1" workbookViewId="0" topLeftCell="A1">
      <selection activeCell="A8" sqref="A8"/>
    </sheetView>
  </sheetViews>
  <sheetFormatPr defaultColWidth="9.140625" defaultRowHeight="12.75"/>
  <cols>
    <col min="1" max="1" width="22.57421875" style="148" customWidth="1"/>
    <col min="2" max="5" width="17.7109375" style="0" customWidth="1"/>
    <col min="6" max="6" width="18.7109375" style="0" customWidth="1"/>
    <col min="7" max="7" width="19.00390625" style="0" customWidth="1"/>
    <col min="8" max="10" width="17.7109375" style="0" customWidth="1"/>
  </cols>
  <sheetData>
    <row r="1" spans="5:10" ht="15">
      <c r="E1" s="150"/>
      <c r="H1" s="150">
        <f>Startlist!$F1</f>
        <v>0</v>
      </c>
      <c r="J1" s="150"/>
    </row>
    <row r="2" spans="1:10" ht="15.75">
      <c r="A2" s="196">
        <f>Startlist!$F2</f>
        <v>0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ht="15">
      <c r="A3" s="195">
        <f>Startlist!$F3</f>
        <v>0</v>
      </c>
      <c r="B3" s="195"/>
      <c r="C3" s="195"/>
      <c r="D3" s="195"/>
      <c r="E3" s="195"/>
      <c r="F3" s="195"/>
      <c r="G3" s="195"/>
      <c r="H3" s="195"/>
      <c r="I3" s="195"/>
      <c r="J3" s="195"/>
    </row>
    <row r="4" spans="1:10" ht="15">
      <c r="A4" s="195">
        <f>Startlist!$F4</f>
        <v>0</v>
      </c>
      <c r="B4" s="195"/>
      <c r="C4" s="195"/>
      <c r="D4" s="195"/>
      <c r="E4" s="195"/>
      <c r="F4" s="195"/>
      <c r="G4" s="195"/>
      <c r="H4" s="195"/>
      <c r="I4" s="195"/>
      <c r="J4" s="195"/>
    </row>
    <row r="6" spans="1:10" ht="15">
      <c r="A6" s="207" t="s">
        <v>2242</v>
      </c>
      <c r="J6" s="147" t="s">
        <v>2243</v>
      </c>
    </row>
    <row r="7" spans="1:10" ht="12.75">
      <c r="A7" s="208" t="s">
        <v>2244</v>
      </c>
      <c r="B7" s="209"/>
      <c r="C7" s="209"/>
      <c r="D7" s="209"/>
      <c r="E7" s="210"/>
      <c r="F7" s="209"/>
      <c r="G7" s="209"/>
      <c r="H7" s="210"/>
      <c r="I7" s="210"/>
      <c r="J7" s="211"/>
    </row>
    <row r="8" spans="1:10" ht="12.75">
      <c r="A8" s="212"/>
      <c r="B8" s="213" t="s">
        <v>79</v>
      </c>
      <c r="C8" s="214" t="s">
        <v>22</v>
      </c>
      <c r="D8" s="214" t="s">
        <v>120</v>
      </c>
      <c r="E8" s="213" t="s">
        <v>167</v>
      </c>
      <c r="F8" s="214" t="s">
        <v>301</v>
      </c>
      <c r="G8" s="214" t="s">
        <v>161</v>
      </c>
      <c r="H8" s="213" t="s">
        <v>150</v>
      </c>
      <c r="I8" s="213" t="s">
        <v>57</v>
      </c>
      <c r="J8" s="213" t="s">
        <v>395</v>
      </c>
    </row>
    <row r="9" spans="1:10" ht="12.75" customHeight="1">
      <c r="A9" s="215" t="s">
        <v>2245</v>
      </c>
      <c r="B9" s="216" t="s">
        <v>610</v>
      </c>
      <c r="C9" s="217" t="s">
        <v>549</v>
      </c>
      <c r="D9" s="217" t="s">
        <v>674</v>
      </c>
      <c r="E9" s="217" t="s">
        <v>708</v>
      </c>
      <c r="F9" s="217" t="s">
        <v>1083</v>
      </c>
      <c r="G9" s="217" t="s">
        <v>665</v>
      </c>
      <c r="H9" s="217" t="s">
        <v>821</v>
      </c>
      <c r="I9" s="217" t="s">
        <v>635</v>
      </c>
      <c r="J9" s="217" t="s">
        <v>1184</v>
      </c>
    </row>
    <row r="10" spans="1:10" ht="12.75" customHeight="1">
      <c r="A10" s="218" t="s">
        <v>2246</v>
      </c>
      <c r="B10" s="219" t="s">
        <v>2247</v>
      </c>
      <c r="C10" s="219" t="s">
        <v>2248</v>
      </c>
      <c r="D10" s="219" t="s">
        <v>2249</v>
      </c>
      <c r="E10" s="219" t="s">
        <v>2250</v>
      </c>
      <c r="F10" s="219" t="s">
        <v>2251</v>
      </c>
      <c r="G10" s="219" t="s">
        <v>2252</v>
      </c>
      <c r="H10" s="219" t="s">
        <v>2253</v>
      </c>
      <c r="I10" s="219" t="s">
        <v>2254</v>
      </c>
      <c r="J10" s="219" t="s">
        <v>2255</v>
      </c>
    </row>
    <row r="11" spans="1:10" ht="12.75" customHeight="1">
      <c r="A11" s="220" t="s">
        <v>2256</v>
      </c>
      <c r="B11" s="221" t="s">
        <v>2257</v>
      </c>
      <c r="C11" s="221" t="s">
        <v>2258</v>
      </c>
      <c r="D11" s="221" t="s">
        <v>2259</v>
      </c>
      <c r="E11" s="221" t="s">
        <v>2260</v>
      </c>
      <c r="F11" s="221" t="s">
        <v>2261</v>
      </c>
      <c r="G11" s="221" t="s">
        <v>2262</v>
      </c>
      <c r="H11" s="221" t="s">
        <v>2263</v>
      </c>
      <c r="I11" s="221" t="s">
        <v>2264</v>
      </c>
      <c r="J11" s="221" t="s">
        <v>2265</v>
      </c>
    </row>
    <row r="12" spans="1:10" ht="12.75" customHeight="1">
      <c r="A12" s="222" t="s">
        <v>2266</v>
      </c>
      <c r="B12" s="217" t="s">
        <v>611</v>
      </c>
      <c r="C12" s="217" t="s">
        <v>550</v>
      </c>
      <c r="D12" s="217" t="s">
        <v>675</v>
      </c>
      <c r="E12" s="217" t="s">
        <v>709</v>
      </c>
      <c r="F12" s="217" t="s">
        <v>1073</v>
      </c>
      <c r="G12" s="217" t="s">
        <v>685</v>
      </c>
      <c r="H12" s="217" t="s">
        <v>777</v>
      </c>
      <c r="I12" s="217" t="s">
        <v>572</v>
      </c>
      <c r="J12" s="217" t="s">
        <v>1185</v>
      </c>
    </row>
    <row r="13" spans="1:10" ht="12.75" customHeight="1">
      <c r="A13" s="223" t="s">
        <v>2267</v>
      </c>
      <c r="B13" s="219" t="s">
        <v>2268</v>
      </c>
      <c r="C13" s="219" t="s">
        <v>2269</v>
      </c>
      <c r="D13" s="219" t="s">
        <v>2270</v>
      </c>
      <c r="E13" s="219" t="s">
        <v>2271</v>
      </c>
      <c r="F13" s="219" t="s">
        <v>2272</v>
      </c>
      <c r="G13" s="219" t="s">
        <v>2273</v>
      </c>
      <c r="H13" s="219" t="s">
        <v>2274</v>
      </c>
      <c r="I13" s="219" t="s">
        <v>2275</v>
      </c>
      <c r="J13" s="219" t="s">
        <v>2276</v>
      </c>
    </row>
    <row r="14" spans="1:10" ht="12.75" customHeight="1">
      <c r="A14" s="223" t="s">
        <v>2256</v>
      </c>
      <c r="B14" s="216" t="s">
        <v>2257</v>
      </c>
      <c r="C14" s="216" t="s">
        <v>2258</v>
      </c>
      <c r="D14" s="216" t="s">
        <v>2259</v>
      </c>
      <c r="E14" s="216" t="s">
        <v>2260</v>
      </c>
      <c r="F14" s="216" t="s">
        <v>2277</v>
      </c>
      <c r="G14" s="216" t="s">
        <v>2262</v>
      </c>
      <c r="H14" s="216" t="s">
        <v>2278</v>
      </c>
      <c r="I14" s="216" t="s">
        <v>2279</v>
      </c>
      <c r="J14" s="216" t="s">
        <v>2265</v>
      </c>
    </row>
    <row r="15" spans="1:10" ht="12.75" customHeight="1">
      <c r="A15" s="224"/>
      <c r="B15" s="221"/>
      <c r="C15" s="221" t="s">
        <v>2280</v>
      </c>
      <c r="D15" s="221"/>
      <c r="E15" s="221"/>
      <c r="F15" s="221"/>
      <c r="G15" s="221"/>
      <c r="H15" s="221"/>
      <c r="I15" s="221"/>
      <c r="J15" s="221"/>
    </row>
    <row r="16" spans="1:10" ht="12.75" customHeight="1">
      <c r="A16" s="215" t="s">
        <v>2281</v>
      </c>
      <c r="B16" s="216" t="s">
        <v>612</v>
      </c>
      <c r="C16" s="217" t="s">
        <v>594</v>
      </c>
      <c r="D16" s="217" t="s">
        <v>676</v>
      </c>
      <c r="E16" s="217" t="s">
        <v>720</v>
      </c>
      <c r="F16" s="217" t="s">
        <v>1029</v>
      </c>
      <c r="G16" s="217" t="s">
        <v>686</v>
      </c>
      <c r="H16" s="217" t="s">
        <v>778</v>
      </c>
      <c r="I16" s="217" t="s">
        <v>620</v>
      </c>
      <c r="J16" s="217" t="s">
        <v>1196</v>
      </c>
    </row>
    <row r="17" spans="1:10" ht="12.75" customHeight="1">
      <c r="A17" s="218" t="s">
        <v>2282</v>
      </c>
      <c r="B17" s="219" t="s">
        <v>2283</v>
      </c>
      <c r="C17" s="219" t="s">
        <v>2284</v>
      </c>
      <c r="D17" s="219" t="s">
        <v>2285</v>
      </c>
      <c r="E17" s="219" t="s">
        <v>2286</v>
      </c>
      <c r="F17" s="219" t="s">
        <v>2287</v>
      </c>
      <c r="G17" s="219" t="s">
        <v>2288</v>
      </c>
      <c r="H17" s="219" t="s">
        <v>2289</v>
      </c>
      <c r="I17" s="219" t="s">
        <v>2290</v>
      </c>
      <c r="J17" s="219" t="s">
        <v>2291</v>
      </c>
    </row>
    <row r="18" spans="1:10" ht="12.75" customHeight="1">
      <c r="A18" s="220" t="s">
        <v>2292</v>
      </c>
      <c r="B18" s="221" t="s">
        <v>2257</v>
      </c>
      <c r="C18" s="221" t="s">
        <v>2293</v>
      </c>
      <c r="D18" s="221" t="s">
        <v>2259</v>
      </c>
      <c r="E18" s="221" t="s">
        <v>2294</v>
      </c>
      <c r="F18" s="221" t="s">
        <v>2295</v>
      </c>
      <c r="G18" s="221" t="s">
        <v>2262</v>
      </c>
      <c r="H18" s="221" t="s">
        <v>2278</v>
      </c>
      <c r="I18" s="221" t="s">
        <v>2296</v>
      </c>
      <c r="J18" s="221" t="s">
        <v>2297</v>
      </c>
    </row>
    <row r="19" spans="1:10" ht="12.75" customHeight="1">
      <c r="A19" s="215" t="s">
        <v>2298</v>
      </c>
      <c r="B19" s="216" t="s">
        <v>584</v>
      </c>
      <c r="C19" s="217" t="s">
        <v>595</v>
      </c>
      <c r="D19" s="217" t="s">
        <v>768</v>
      </c>
      <c r="E19" s="217" t="s">
        <v>721</v>
      </c>
      <c r="F19" s="217" t="s">
        <v>1086</v>
      </c>
      <c r="G19" s="217" t="s">
        <v>687</v>
      </c>
      <c r="H19" s="217" t="s">
        <v>778</v>
      </c>
      <c r="I19" s="217" t="s">
        <v>621</v>
      </c>
      <c r="J19" s="217" t="s">
        <v>1197</v>
      </c>
    </row>
    <row r="20" spans="1:10" ht="12.75" customHeight="1">
      <c r="A20" s="218" t="s">
        <v>2299</v>
      </c>
      <c r="B20" s="219" t="s">
        <v>2300</v>
      </c>
      <c r="C20" s="219" t="s">
        <v>2301</v>
      </c>
      <c r="D20" s="219" t="s">
        <v>2302</v>
      </c>
      <c r="E20" s="219" t="s">
        <v>2303</v>
      </c>
      <c r="F20" s="219" t="s">
        <v>2304</v>
      </c>
      <c r="G20" s="219" t="s">
        <v>2305</v>
      </c>
      <c r="H20" s="219" t="s">
        <v>2289</v>
      </c>
      <c r="I20" s="219" t="s">
        <v>2306</v>
      </c>
      <c r="J20" s="219" t="s">
        <v>2307</v>
      </c>
    </row>
    <row r="21" spans="1:10" ht="12.75" customHeight="1">
      <c r="A21" s="220" t="s">
        <v>2292</v>
      </c>
      <c r="B21" s="221" t="s">
        <v>2257</v>
      </c>
      <c r="C21" s="221" t="s">
        <v>2293</v>
      </c>
      <c r="D21" s="221" t="s">
        <v>2308</v>
      </c>
      <c r="E21" s="221" t="s">
        <v>2294</v>
      </c>
      <c r="F21" s="221" t="s">
        <v>2261</v>
      </c>
      <c r="G21" s="221" t="s">
        <v>2262</v>
      </c>
      <c r="H21" s="221" t="s">
        <v>2309</v>
      </c>
      <c r="I21" s="221" t="s">
        <v>2296</v>
      </c>
      <c r="J21" s="221" t="s">
        <v>2297</v>
      </c>
    </row>
    <row r="22" spans="1:10" ht="12.75" customHeight="1">
      <c r="A22" s="215" t="s">
        <v>2310</v>
      </c>
      <c r="B22" s="216" t="s">
        <v>1481</v>
      </c>
      <c r="C22" s="217" t="s">
        <v>1423</v>
      </c>
      <c r="D22" s="217" t="s">
        <v>1630</v>
      </c>
      <c r="E22" s="217" t="s">
        <v>1568</v>
      </c>
      <c r="F22" s="217" t="s">
        <v>2133</v>
      </c>
      <c r="G22" s="217" t="s">
        <v>2067</v>
      </c>
      <c r="H22" s="217" t="s">
        <v>1570</v>
      </c>
      <c r="I22" s="217" t="s">
        <v>1515</v>
      </c>
      <c r="J22" s="217" t="s">
        <v>2096</v>
      </c>
    </row>
    <row r="23" spans="1:10" ht="12.75" customHeight="1">
      <c r="A23" s="218" t="s">
        <v>2311</v>
      </c>
      <c r="B23" s="219" t="s">
        <v>2312</v>
      </c>
      <c r="C23" s="219" t="s">
        <v>2313</v>
      </c>
      <c r="D23" s="219" t="s">
        <v>2314</v>
      </c>
      <c r="E23" s="219" t="s">
        <v>2315</v>
      </c>
      <c r="F23" s="219" t="s">
        <v>2316</v>
      </c>
      <c r="G23" s="219" t="s">
        <v>2317</v>
      </c>
      <c r="H23" s="219" t="s">
        <v>2318</v>
      </c>
      <c r="I23" s="219" t="s">
        <v>2319</v>
      </c>
      <c r="J23" s="219" t="s">
        <v>2320</v>
      </c>
    </row>
    <row r="24" spans="1:10" ht="12.75" customHeight="1">
      <c r="A24" s="220" t="s">
        <v>2321</v>
      </c>
      <c r="B24" s="221" t="s">
        <v>2322</v>
      </c>
      <c r="C24" s="221" t="s">
        <v>2323</v>
      </c>
      <c r="D24" s="221" t="s">
        <v>2308</v>
      </c>
      <c r="E24" s="221" t="s">
        <v>2324</v>
      </c>
      <c r="F24" s="221" t="s">
        <v>2261</v>
      </c>
      <c r="G24" s="221" t="s">
        <v>2262</v>
      </c>
      <c r="H24" s="221" t="s">
        <v>2278</v>
      </c>
      <c r="I24" s="221" t="s">
        <v>2279</v>
      </c>
      <c r="J24" s="221" t="s">
        <v>2265</v>
      </c>
    </row>
    <row r="25" spans="1:10" ht="12.75" customHeight="1">
      <c r="A25" s="215" t="s">
        <v>2325</v>
      </c>
      <c r="B25" s="216" t="s">
        <v>1482</v>
      </c>
      <c r="C25" s="217" t="s">
        <v>769</v>
      </c>
      <c r="D25" s="217" t="s">
        <v>1631</v>
      </c>
      <c r="E25" s="217" t="s">
        <v>1549</v>
      </c>
      <c r="F25" s="217" t="s">
        <v>1859</v>
      </c>
      <c r="G25" s="217" t="s">
        <v>2068</v>
      </c>
      <c r="H25" s="217" t="s">
        <v>2073</v>
      </c>
      <c r="I25" s="217" t="s">
        <v>1452</v>
      </c>
      <c r="J25" s="217" t="s">
        <v>2097</v>
      </c>
    </row>
    <row r="26" spans="1:10" ht="12.75" customHeight="1">
      <c r="A26" s="218" t="s">
        <v>2326</v>
      </c>
      <c r="B26" s="219" t="s">
        <v>2327</v>
      </c>
      <c r="C26" s="219" t="s">
        <v>2328</v>
      </c>
      <c r="D26" s="219" t="s">
        <v>2329</v>
      </c>
      <c r="E26" s="219" t="s">
        <v>2330</v>
      </c>
      <c r="F26" s="219" t="s">
        <v>2331</v>
      </c>
      <c r="G26" s="219" t="s">
        <v>2332</v>
      </c>
      <c r="H26" s="219" t="s">
        <v>2333</v>
      </c>
      <c r="I26" s="219" t="s">
        <v>2334</v>
      </c>
      <c r="J26" s="219" t="s">
        <v>2335</v>
      </c>
    </row>
    <row r="27" spans="1:10" ht="12.75" customHeight="1">
      <c r="A27" s="220" t="s">
        <v>2336</v>
      </c>
      <c r="B27" s="221" t="s">
        <v>2322</v>
      </c>
      <c r="C27" s="221" t="s">
        <v>2258</v>
      </c>
      <c r="D27" s="221" t="s">
        <v>2308</v>
      </c>
      <c r="E27" s="221" t="s">
        <v>2260</v>
      </c>
      <c r="F27" s="221" t="s">
        <v>2295</v>
      </c>
      <c r="G27" s="221" t="s">
        <v>2262</v>
      </c>
      <c r="H27" s="221" t="s">
        <v>2278</v>
      </c>
      <c r="I27" s="221" t="s">
        <v>2264</v>
      </c>
      <c r="J27" s="221" t="s">
        <v>2265</v>
      </c>
    </row>
    <row r="28" spans="1:10" ht="12.75" customHeight="1">
      <c r="A28" s="222" t="s">
        <v>2337</v>
      </c>
      <c r="B28" s="217" t="s">
        <v>1507</v>
      </c>
      <c r="C28" s="217" t="s">
        <v>1425</v>
      </c>
      <c r="D28" s="217" t="s">
        <v>1630</v>
      </c>
      <c r="E28" s="217" t="s">
        <v>1550</v>
      </c>
      <c r="F28" s="217" t="s">
        <v>1885</v>
      </c>
      <c r="G28" s="217" t="s">
        <v>1787</v>
      </c>
      <c r="H28" s="217" t="s">
        <v>2074</v>
      </c>
      <c r="I28" s="217" t="s">
        <v>1453</v>
      </c>
      <c r="J28" s="217" t="s">
        <v>2098</v>
      </c>
    </row>
    <row r="29" spans="1:10" ht="12.75" customHeight="1">
      <c r="A29" s="223" t="s">
        <v>2338</v>
      </c>
      <c r="B29" s="219" t="s">
        <v>2339</v>
      </c>
      <c r="C29" s="219" t="s">
        <v>2340</v>
      </c>
      <c r="D29" s="219" t="s">
        <v>2314</v>
      </c>
      <c r="E29" s="219" t="s">
        <v>2341</v>
      </c>
      <c r="F29" s="219" t="s">
        <v>2342</v>
      </c>
      <c r="G29" s="219" t="s">
        <v>2343</v>
      </c>
      <c r="H29" s="219" t="s">
        <v>2344</v>
      </c>
      <c r="I29" s="219" t="s">
        <v>2345</v>
      </c>
      <c r="J29" s="219" t="s">
        <v>2346</v>
      </c>
    </row>
    <row r="30" spans="1:10" ht="12.75" customHeight="1">
      <c r="A30" s="223" t="s">
        <v>2321</v>
      </c>
      <c r="B30" s="216" t="s">
        <v>2257</v>
      </c>
      <c r="C30" s="216" t="s">
        <v>2323</v>
      </c>
      <c r="D30" s="216" t="s">
        <v>2308</v>
      </c>
      <c r="E30" s="216" t="s">
        <v>2260</v>
      </c>
      <c r="F30" s="216" t="s">
        <v>2277</v>
      </c>
      <c r="G30" s="216" t="s">
        <v>2262</v>
      </c>
      <c r="H30" s="216" t="s">
        <v>2278</v>
      </c>
      <c r="I30" s="216" t="s">
        <v>2296</v>
      </c>
      <c r="J30" s="216" t="s">
        <v>2265</v>
      </c>
    </row>
    <row r="31" spans="1:10" ht="12.75" customHeight="1">
      <c r="A31" s="224"/>
      <c r="B31" s="221"/>
      <c r="C31" s="221"/>
      <c r="D31" s="221"/>
      <c r="E31" s="221"/>
      <c r="F31" s="221"/>
      <c r="G31" s="221"/>
      <c r="H31" s="221"/>
      <c r="I31" s="221" t="s">
        <v>2264</v>
      </c>
      <c r="J31" s="221"/>
    </row>
    <row r="32" spans="1:10" ht="12.75" customHeight="1">
      <c r="A32" s="215" t="s">
        <v>2347</v>
      </c>
      <c r="B32" s="216" t="s">
        <v>895</v>
      </c>
      <c r="C32" s="217" t="s">
        <v>1426</v>
      </c>
      <c r="D32" s="217" t="s">
        <v>1632</v>
      </c>
      <c r="E32" s="217" t="s">
        <v>1551</v>
      </c>
      <c r="F32" s="217" t="s">
        <v>1861</v>
      </c>
      <c r="G32" s="217" t="s">
        <v>2069</v>
      </c>
      <c r="H32" s="217" t="s">
        <v>2075</v>
      </c>
      <c r="I32" s="217" t="s">
        <v>1454</v>
      </c>
      <c r="J32" s="217" t="s">
        <v>1988</v>
      </c>
    </row>
    <row r="33" spans="1:10" ht="12.75" customHeight="1">
      <c r="A33" s="218" t="s">
        <v>2348</v>
      </c>
      <c r="B33" s="219" t="s">
        <v>2349</v>
      </c>
      <c r="C33" s="219" t="s">
        <v>2350</v>
      </c>
      <c r="D33" s="219" t="s">
        <v>2351</v>
      </c>
      <c r="E33" s="219" t="s">
        <v>2352</v>
      </c>
      <c r="F33" s="219" t="s">
        <v>2353</v>
      </c>
      <c r="G33" s="219" t="s">
        <v>2354</v>
      </c>
      <c r="H33" s="219" t="s">
        <v>2355</v>
      </c>
      <c r="I33" s="219" t="s">
        <v>2356</v>
      </c>
      <c r="J33" s="219" t="s">
        <v>2357</v>
      </c>
    </row>
    <row r="34" spans="1:10" ht="12.75" customHeight="1">
      <c r="A34" s="220" t="s">
        <v>2336</v>
      </c>
      <c r="B34" s="221" t="s">
        <v>2257</v>
      </c>
      <c r="C34" s="221" t="s">
        <v>2323</v>
      </c>
      <c r="D34" s="221" t="s">
        <v>2308</v>
      </c>
      <c r="E34" s="221" t="s">
        <v>2260</v>
      </c>
      <c r="F34" s="221" t="s">
        <v>2295</v>
      </c>
      <c r="G34" s="221" t="s">
        <v>2262</v>
      </c>
      <c r="H34" s="221" t="s">
        <v>2278</v>
      </c>
      <c r="I34" s="221" t="s">
        <v>2264</v>
      </c>
      <c r="J34" s="221" t="s">
        <v>2297</v>
      </c>
    </row>
    <row r="35" spans="1:10" ht="12.75" customHeight="1">
      <c r="A35" s="215" t="s">
        <v>2358</v>
      </c>
      <c r="B35" s="216" t="s">
        <v>1508</v>
      </c>
      <c r="C35" s="217" t="s">
        <v>1427</v>
      </c>
      <c r="D35" s="217" t="s">
        <v>1670</v>
      </c>
      <c r="E35" s="217" t="s">
        <v>1552</v>
      </c>
      <c r="F35" s="217" t="s">
        <v>1862</v>
      </c>
      <c r="G35" s="217" t="s">
        <v>1622</v>
      </c>
      <c r="H35" s="217" t="s">
        <v>2076</v>
      </c>
      <c r="I35" s="217" t="s">
        <v>1463</v>
      </c>
      <c r="J35" s="217" t="s">
        <v>1989</v>
      </c>
    </row>
    <row r="36" spans="1:10" ht="12.75" customHeight="1">
      <c r="A36" s="218" t="s">
        <v>2359</v>
      </c>
      <c r="B36" s="219" t="s">
        <v>2360</v>
      </c>
      <c r="C36" s="219" t="s">
        <v>2361</v>
      </c>
      <c r="D36" s="219" t="s">
        <v>2362</v>
      </c>
      <c r="E36" s="219" t="s">
        <v>2363</v>
      </c>
      <c r="F36" s="219" t="s">
        <v>2364</v>
      </c>
      <c r="G36" s="219" t="s">
        <v>2365</v>
      </c>
      <c r="H36" s="219" t="s">
        <v>2366</v>
      </c>
      <c r="I36" s="219" t="s">
        <v>2367</v>
      </c>
      <c r="J36" s="219" t="s">
        <v>2368</v>
      </c>
    </row>
    <row r="37" spans="1:10" ht="12.75" customHeight="1">
      <c r="A37" s="220" t="s">
        <v>2369</v>
      </c>
      <c r="B37" s="221" t="s">
        <v>2257</v>
      </c>
      <c r="C37" s="221" t="s">
        <v>2323</v>
      </c>
      <c r="D37" s="221" t="s">
        <v>2370</v>
      </c>
      <c r="E37" s="221" t="s">
        <v>2260</v>
      </c>
      <c r="F37" s="221" t="s">
        <v>2295</v>
      </c>
      <c r="G37" s="221" t="s">
        <v>2371</v>
      </c>
      <c r="H37" s="221" t="s">
        <v>2278</v>
      </c>
      <c r="I37" s="221" t="s">
        <v>2296</v>
      </c>
      <c r="J37" s="221" t="s">
        <v>2297</v>
      </c>
    </row>
    <row r="38" spans="1:10" ht="12.75" customHeight="1">
      <c r="A38" s="215" t="s">
        <v>2372</v>
      </c>
      <c r="B38" s="216" t="s">
        <v>1509</v>
      </c>
      <c r="C38" s="217" t="s">
        <v>1428</v>
      </c>
      <c r="D38" s="217" t="s">
        <v>1671</v>
      </c>
      <c r="E38" s="217" t="s">
        <v>1552</v>
      </c>
      <c r="F38" s="217" t="s">
        <v>1863</v>
      </c>
      <c r="G38" s="217" t="s">
        <v>1623</v>
      </c>
      <c r="H38" s="217" t="s">
        <v>1591</v>
      </c>
      <c r="I38" s="217" t="s">
        <v>1456</v>
      </c>
      <c r="J38" s="217" t="s">
        <v>1990</v>
      </c>
    </row>
    <row r="39" spans="1:10" ht="12.75" customHeight="1">
      <c r="A39" s="218" t="s">
        <v>2373</v>
      </c>
      <c r="B39" s="219" t="s">
        <v>2374</v>
      </c>
      <c r="C39" s="219" t="s">
        <v>2375</v>
      </c>
      <c r="D39" s="219" t="s">
        <v>2376</v>
      </c>
      <c r="E39" s="219" t="s">
        <v>2363</v>
      </c>
      <c r="F39" s="219" t="s">
        <v>2377</v>
      </c>
      <c r="G39" s="219" t="s">
        <v>2378</v>
      </c>
      <c r="H39" s="219" t="s">
        <v>2379</v>
      </c>
      <c r="I39" s="219" t="s">
        <v>2380</v>
      </c>
      <c r="J39" s="219" t="s">
        <v>2381</v>
      </c>
    </row>
    <row r="40" spans="1:10" ht="12.75" customHeight="1">
      <c r="A40" s="220" t="s">
        <v>2369</v>
      </c>
      <c r="B40" s="221" t="s">
        <v>2257</v>
      </c>
      <c r="C40" s="221" t="s">
        <v>2323</v>
      </c>
      <c r="D40" s="221" t="s">
        <v>2370</v>
      </c>
      <c r="E40" s="221" t="s">
        <v>2294</v>
      </c>
      <c r="F40" s="221" t="s">
        <v>2295</v>
      </c>
      <c r="G40" s="221" t="s">
        <v>2371</v>
      </c>
      <c r="H40" s="221" t="s">
        <v>2382</v>
      </c>
      <c r="I40" s="221" t="s">
        <v>2264</v>
      </c>
      <c r="J40" s="221" t="s">
        <v>2297</v>
      </c>
    </row>
    <row r="41" spans="1:10" ht="12.75">
      <c r="A41" s="225"/>
      <c r="B41" s="226"/>
      <c r="C41" s="226"/>
      <c r="D41" s="226"/>
      <c r="E41" s="226"/>
      <c r="F41" s="226"/>
      <c r="G41" s="226"/>
      <c r="H41" s="226"/>
      <c r="I41" s="226"/>
      <c r="J41" s="226"/>
    </row>
    <row r="42" spans="1:10" ht="12.75">
      <c r="A42" s="225" t="s">
        <v>2383</v>
      </c>
      <c r="B42" s="226"/>
      <c r="C42" s="226"/>
      <c r="D42" s="226"/>
      <c r="E42" s="226"/>
      <c r="F42" s="226"/>
      <c r="G42" s="226"/>
      <c r="H42" s="226"/>
      <c r="I42" s="226"/>
      <c r="J42" s="226"/>
    </row>
  </sheetData>
  <sheetProtection selectLockedCells="1" selectUnlockedCells="1"/>
  <mergeCells count="3">
    <mergeCell ref="A2:J2"/>
    <mergeCell ref="A3:J3"/>
    <mergeCell ref="A4:J4"/>
  </mergeCells>
  <printOptions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J22"/>
  <sheetViews>
    <sheetView tabSelected="1" workbookViewId="0" topLeftCell="A1">
      <selection activeCell="A6" sqref="A6"/>
    </sheetView>
  </sheetViews>
  <sheetFormatPr defaultColWidth="9.140625" defaultRowHeight="12.75"/>
  <cols>
    <col min="1" max="1" width="8.7109375" style="148" customWidth="1"/>
    <col min="2" max="2" width="7.00390625" style="148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spans="1:9" ht="15.75">
      <c r="A1" s="196">
        <f>Startlist!$F2</f>
        <v>0</v>
      </c>
      <c r="B1" s="196"/>
      <c r="C1" s="196"/>
      <c r="D1" s="196"/>
      <c r="E1" s="196"/>
      <c r="F1" s="196"/>
      <c r="G1" s="196"/>
      <c r="H1" s="196"/>
      <c r="I1" s="196"/>
    </row>
    <row r="2" spans="1:9" ht="15">
      <c r="A2" s="195">
        <f>Startlist!$F3</f>
        <v>0</v>
      </c>
      <c r="B2" s="195"/>
      <c r="C2" s="195"/>
      <c r="D2" s="195"/>
      <c r="E2" s="195"/>
      <c r="F2" s="195"/>
      <c r="G2" s="195"/>
      <c r="H2" s="195"/>
      <c r="I2" s="195"/>
    </row>
    <row r="3" spans="1:9" ht="15">
      <c r="A3" s="195">
        <f>Startlist!$F4</f>
        <v>0</v>
      </c>
      <c r="B3" s="195"/>
      <c r="C3" s="195"/>
      <c r="D3" s="195"/>
      <c r="E3" s="195"/>
      <c r="F3" s="195"/>
      <c r="G3" s="195"/>
      <c r="H3" s="195"/>
      <c r="I3" s="195"/>
    </row>
    <row r="5" ht="15">
      <c r="A5" s="46" t="s">
        <v>2384</v>
      </c>
    </row>
    <row r="6" spans="1:9" ht="12.75">
      <c r="A6" s="197" t="s">
        <v>2143</v>
      </c>
      <c r="B6" s="198" t="s">
        <v>14</v>
      </c>
      <c r="C6" s="199" t="s">
        <v>15</v>
      </c>
      <c r="D6" s="200" t="s">
        <v>16</v>
      </c>
      <c r="E6" s="200" t="s">
        <v>19</v>
      </c>
      <c r="F6" s="199" t="s">
        <v>2385</v>
      </c>
      <c r="G6" s="199" t="s">
        <v>2386</v>
      </c>
      <c r="H6" s="227" t="s">
        <v>539</v>
      </c>
      <c r="I6" s="228" t="s">
        <v>2387</v>
      </c>
    </row>
    <row r="7" spans="1:10" ht="15" customHeight="1" hidden="1">
      <c r="A7" s="229"/>
      <c r="B7" s="230"/>
      <c r="C7" s="231"/>
      <c r="D7" s="231"/>
      <c r="E7" s="231"/>
      <c r="F7" s="231"/>
      <c r="G7" s="231"/>
      <c r="H7" s="232"/>
      <c r="I7" s="233"/>
      <c r="J7" s="234"/>
    </row>
    <row r="8" spans="1:10" ht="15" customHeight="1" hidden="1">
      <c r="A8" s="229"/>
      <c r="B8" s="230"/>
      <c r="C8" s="231"/>
      <c r="D8" s="231"/>
      <c r="E8" s="231"/>
      <c r="F8" s="231"/>
      <c r="G8" s="231"/>
      <c r="H8" s="232"/>
      <c r="I8" s="233"/>
      <c r="J8" s="234"/>
    </row>
    <row r="9" spans="1:10" ht="15" customHeight="1" hidden="1">
      <c r="A9" s="229"/>
      <c r="B9" s="230"/>
      <c r="C9" s="231"/>
      <c r="D9" s="231"/>
      <c r="E9" s="231"/>
      <c r="F9" s="231"/>
      <c r="G9" s="231"/>
      <c r="H9" s="232"/>
      <c r="I9" s="233"/>
      <c r="J9" s="234"/>
    </row>
    <row r="10" spans="1:10" ht="15" customHeight="1" hidden="1">
      <c r="A10" s="229"/>
      <c r="B10" s="230"/>
      <c r="C10" s="231"/>
      <c r="D10" s="231"/>
      <c r="E10" s="231"/>
      <c r="F10" s="231"/>
      <c r="G10" s="231"/>
      <c r="H10" s="232"/>
      <c r="I10" s="233"/>
      <c r="J10" s="234"/>
    </row>
    <row r="11" spans="1:10" ht="15" customHeight="1" hidden="1">
      <c r="A11" s="229"/>
      <c r="B11" s="230"/>
      <c r="C11" s="231"/>
      <c r="D11" s="231"/>
      <c r="E11" s="231"/>
      <c r="F11" s="231"/>
      <c r="G11" s="231"/>
      <c r="H11" s="232"/>
      <c r="I11" s="233"/>
      <c r="J11" s="234"/>
    </row>
    <row r="12" spans="1:10" ht="15" customHeight="1" hidden="1">
      <c r="A12" s="229"/>
      <c r="B12" s="230"/>
      <c r="C12" s="231"/>
      <c r="D12" s="231"/>
      <c r="E12" s="231"/>
      <c r="F12" s="231"/>
      <c r="G12" s="231"/>
      <c r="H12" s="232"/>
      <c r="I12" s="233"/>
      <c r="J12" s="234"/>
    </row>
    <row r="13" spans="1:10" ht="15" customHeight="1" hidden="1">
      <c r="A13" s="229"/>
      <c r="B13" s="230"/>
      <c r="C13" s="231"/>
      <c r="D13" s="231"/>
      <c r="E13" s="231"/>
      <c r="F13" s="231"/>
      <c r="G13" s="231"/>
      <c r="H13" s="232"/>
      <c r="I13" s="233"/>
      <c r="J13" s="234"/>
    </row>
    <row r="14" spans="1:10" ht="15" customHeight="1">
      <c r="A14" s="229" t="s">
        <v>2388</v>
      </c>
      <c r="B14" s="230" t="s">
        <v>167</v>
      </c>
      <c r="C14" s="231" t="s">
        <v>288</v>
      </c>
      <c r="D14" s="231" t="s">
        <v>289</v>
      </c>
      <c r="E14" s="231" t="s">
        <v>290</v>
      </c>
      <c r="F14" s="231" t="s">
        <v>2325</v>
      </c>
      <c r="G14" s="231" t="s">
        <v>2389</v>
      </c>
      <c r="H14" s="232" t="s">
        <v>2390</v>
      </c>
      <c r="I14" s="233" t="s">
        <v>2390</v>
      </c>
      <c r="J14" s="234"/>
    </row>
    <row r="15" spans="1:10" ht="15" customHeight="1">
      <c r="A15" s="229" t="s">
        <v>2391</v>
      </c>
      <c r="B15" s="230" t="s">
        <v>57</v>
      </c>
      <c r="C15" s="231" t="s">
        <v>104</v>
      </c>
      <c r="D15" s="231" t="s">
        <v>105</v>
      </c>
      <c r="E15" s="231" t="s">
        <v>107</v>
      </c>
      <c r="F15" s="231"/>
      <c r="G15" s="231" t="s">
        <v>1293</v>
      </c>
      <c r="H15" s="232" t="s">
        <v>2392</v>
      </c>
      <c r="I15" s="233" t="s">
        <v>2392</v>
      </c>
      <c r="J15" s="234"/>
    </row>
    <row r="16" spans="1:10" ht="15" customHeight="1">
      <c r="A16" s="235" t="s">
        <v>2393</v>
      </c>
      <c r="B16" s="236" t="s">
        <v>22</v>
      </c>
      <c r="C16" s="237" t="s">
        <v>36</v>
      </c>
      <c r="D16" s="237" t="s">
        <v>37</v>
      </c>
      <c r="E16" s="237" t="s">
        <v>33</v>
      </c>
      <c r="F16" s="237" t="s">
        <v>2225</v>
      </c>
      <c r="G16" s="237" t="s">
        <v>2394</v>
      </c>
      <c r="H16" s="238" t="s">
        <v>2395</v>
      </c>
      <c r="I16" s="239" t="s">
        <v>2395</v>
      </c>
      <c r="J16" s="234"/>
    </row>
    <row r="17" spans="1:10" ht="15" customHeight="1">
      <c r="A17" s="235" t="s">
        <v>2396</v>
      </c>
      <c r="B17" s="236" t="s">
        <v>150</v>
      </c>
      <c r="C17" s="237" t="s">
        <v>223</v>
      </c>
      <c r="D17" s="237" t="s">
        <v>224</v>
      </c>
      <c r="E17" s="237" t="s">
        <v>154</v>
      </c>
      <c r="F17" s="237" t="s">
        <v>2397</v>
      </c>
      <c r="G17" s="237" t="s">
        <v>2398</v>
      </c>
      <c r="H17" s="238" t="s">
        <v>1383</v>
      </c>
      <c r="I17" s="239" t="s">
        <v>1383</v>
      </c>
      <c r="J17" s="234"/>
    </row>
    <row r="18" spans="1:10" ht="15" customHeight="1">
      <c r="A18" s="235" t="s">
        <v>2399</v>
      </c>
      <c r="B18" s="236" t="s">
        <v>57</v>
      </c>
      <c r="C18" s="237" t="s">
        <v>233</v>
      </c>
      <c r="D18" s="237" t="s">
        <v>234</v>
      </c>
      <c r="E18" s="237" t="s">
        <v>61</v>
      </c>
      <c r="F18" s="237" t="s">
        <v>2400</v>
      </c>
      <c r="G18" s="237" t="s">
        <v>2401</v>
      </c>
      <c r="H18" s="238" t="s">
        <v>1153</v>
      </c>
      <c r="I18" s="239" t="s">
        <v>1153</v>
      </c>
      <c r="J18" s="234"/>
    </row>
    <row r="19" spans="1:10" ht="15" customHeight="1">
      <c r="A19" s="235" t="s">
        <v>2402</v>
      </c>
      <c r="B19" s="236" t="s">
        <v>301</v>
      </c>
      <c r="C19" s="237" t="s">
        <v>302</v>
      </c>
      <c r="D19" s="237" t="s">
        <v>303</v>
      </c>
      <c r="E19" s="237" t="s">
        <v>304</v>
      </c>
      <c r="F19" s="237" t="s">
        <v>2403</v>
      </c>
      <c r="G19" s="237" t="s">
        <v>2404</v>
      </c>
      <c r="H19" s="238" t="s">
        <v>1087</v>
      </c>
      <c r="I19" s="239" t="s">
        <v>1087</v>
      </c>
      <c r="J19" s="234"/>
    </row>
    <row r="20" spans="1:10" ht="15" customHeight="1">
      <c r="A20" s="235" t="s">
        <v>2405</v>
      </c>
      <c r="B20" s="236" t="s">
        <v>161</v>
      </c>
      <c r="C20" s="237" t="s">
        <v>373</v>
      </c>
      <c r="D20" s="237" t="s">
        <v>374</v>
      </c>
      <c r="E20" s="237" t="s">
        <v>375</v>
      </c>
      <c r="F20" s="237" t="s">
        <v>2406</v>
      </c>
      <c r="G20" s="237" t="s">
        <v>2404</v>
      </c>
      <c r="H20" s="238" t="s">
        <v>1087</v>
      </c>
      <c r="I20" s="239" t="s">
        <v>1087</v>
      </c>
      <c r="J20" s="234"/>
    </row>
    <row r="21" spans="1:10" ht="15" customHeight="1">
      <c r="A21" s="235" t="s">
        <v>2407</v>
      </c>
      <c r="B21" s="236" t="s">
        <v>161</v>
      </c>
      <c r="C21" s="237" t="s">
        <v>378</v>
      </c>
      <c r="D21" s="237" t="s">
        <v>379</v>
      </c>
      <c r="E21" s="237" t="s">
        <v>380</v>
      </c>
      <c r="F21" s="237" t="s">
        <v>2397</v>
      </c>
      <c r="G21" s="237" t="s">
        <v>2408</v>
      </c>
      <c r="H21" s="238" t="s">
        <v>1372</v>
      </c>
      <c r="I21" s="239" t="s">
        <v>1372</v>
      </c>
      <c r="J21" s="234"/>
    </row>
    <row r="22" spans="1:10" ht="15" customHeight="1">
      <c r="A22" s="229" t="s">
        <v>2409</v>
      </c>
      <c r="B22" s="230" t="s">
        <v>395</v>
      </c>
      <c r="C22" s="231" t="s">
        <v>445</v>
      </c>
      <c r="D22" s="231" t="s">
        <v>446</v>
      </c>
      <c r="E22" s="231" t="s">
        <v>409</v>
      </c>
      <c r="F22" s="231" t="s">
        <v>2225</v>
      </c>
      <c r="G22" s="231" t="s">
        <v>2410</v>
      </c>
      <c r="H22" s="232" t="s">
        <v>2411</v>
      </c>
      <c r="I22" s="233" t="s">
        <v>2411</v>
      </c>
      <c r="J22" s="234"/>
    </row>
  </sheetData>
  <sheetProtection selectLockedCells="1" selectUnlockedCells="1"/>
  <mergeCells count="3">
    <mergeCell ref="A1:I1"/>
    <mergeCell ref="A2:I2"/>
    <mergeCell ref="A3:I3"/>
  </mergeCells>
  <printOptions/>
  <pageMargins left="0.7875" right="0" top="0" bottom="0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2015-09-26T17:32:50Z</cp:lastPrinted>
  <dcterms:created xsi:type="dcterms:W3CDTF">2004-09-28T13:23:33Z</dcterms:created>
  <dcterms:modified xsi:type="dcterms:W3CDTF">2015-09-26T17:35:56Z</dcterms:modified>
  <cp:category/>
  <cp:version/>
  <cp:contentType/>
  <cp:contentStatus/>
</cp:coreProperties>
</file>