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firstSheet="1" activeTab="8"/>
  </bookViews>
  <sheets>
    <sheet name="race_reg_list_134 (6)" sheetId="1" state="hidden" r:id="rId1"/>
    <sheet name="NOORED" sheetId="2" r:id="rId2"/>
    <sheet name="NAISED" sheetId="3" r:id="rId3"/>
    <sheet name="2WDESI" sheetId="4" r:id="rId4"/>
    <sheet name="2WDTAGA" sheetId="5" r:id="rId5"/>
    <sheet name="4WD" sheetId="6" r:id="rId6"/>
    <sheet name="2WDPIIK" sheetId="7" r:id="rId7"/>
    <sheet name="4WDPIIK" sheetId="8" r:id="rId8"/>
    <sheet name="ERK" sheetId="9" r:id="rId9"/>
  </sheets>
  <definedNames/>
  <calcPr fullCalcOnLoad="1"/>
</workbook>
</file>

<file path=xl/sharedStrings.xml><?xml version="1.0" encoding="utf-8"?>
<sst xmlns="http://schemas.openxmlformats.org/spreadsheetml/2006/main" count="590" uniqueCount="245">
  <si>
    <t>KAREL TÖLP</t>
  </si>
  <si>
    <t>EO</t>
  </si>
  <si>
    <t>2WD-A</t>
  </si>
  <si>
    <t>ALMA RACING</t>
  </si>
  <si>
    <t>ARGO NURS</t>
  </si>
  <si>
    <t>Moskvich</t>
  </si>
  <si>
    <t>FAST FORDS ESTONIA RT</t>
  </si>
  <si>
    <t>SILVER</t>
  </si>
  <si>
    <t>URMAS</t>
  </si>
  <si>
    <t>AKUEXPERT</t>
  </si>
  <si>
    <t>ENN PÄRNAMÄGI</t>
  </si>
  <si>
    <t>ENN</t>
  </si>
  <si>
    <t>LAITSERALLYPARK</t>
  </si>
  <si>
    <t>2WD-B</t>
  </si>
  <si>
    <t>SIIM AAS</t>
  </si>
  <si>
    <t>SIIM</t>
  </si>
  <si>
    <t>4WD</t>
  </si>
  <si>
    <t>J18 (rahvaspr)</t>
  </si>
  <si>
    <t>KARMANI.EE</t>
  </si>
  <si>
    <t>AGO</t>
  </si>
  <si>
    <t>G.M. RACING SK</t>
  </si>
  <si>
    <t>Naised</t>
  </si>
  <si>
    <t>TIMO</t>
  </si>
  <si>
    <t>MAIT PIKKOF</t>
  </si>
  <si>
    <t>MARGIT MÄEKIVI</t>
  </si>
  <si>
    <t>KIIRED JA ÕLISED</t>
  </si>
  <si>
    <t>MARKO</t>
  </si>
  <si>
    <t>UNO MARKSON</t>
  </si>
  <si>
    <t>VALLO VAHESAAR</t>
  </si>
  <si>
    <t>RANEL JÜRIMAA</t>
  </si>
  <si>
    <t>KAARIN TANISSAAR</t>
  </si>
  <si>
    <t>FALMEK MOTORS</t>
  </si>
  <si>
    <t>RONALD JÜRGENSON</t>
  </si>
  <si>
    <t>RAIN RANNALA</t>
  </si>
  <si>
    <t>HELMET PALM</t>
  </si>
  <si>
    <t>RASMUS UUSTULND</t>
  </si>
  <si>
    <t>RMW.EE</t>
  </si>
  <si>
    <t>OILTERM</t>
  </si>
  <si>
    <t>AVO KANGRO</t>
  </si>
  <si>
    <t>ARE</t>
  </si>
  <si>
    <t>SK VILGASRALLI</t>
  </si>
  <si>
    <t>RAIT KIRS</t>
  </si>
  <si>
    <t>JANAR KIRS</t>
  </si>
  <si>
    <t>HONDA CIVIC</t>
  </si>
  <si>
    <t>AZLK 2140</t>
  </si>
  <si>
    <t>MARTIN VATTER</t>
  </si>
  <si>
    <t>VW GOLF</t>
  </si>
  <si>
    <t>SILVER SÕMER</t>
  </si>
  <si>
    <t>VAZ 2108</t>
  </si>
  <si>
    <t>URMAS ROOS</t>
  </si>
  <si>
    <t>LADA  SAMARA</t>
  </si>
  <si>
    <t>STEN SUVEMAA</t>
  </si>
  <si>
    <t>BMW 318</t>
  </si>
  <si>
    <t>NEDDY-MARTIN TOOM</t>
  </si>
  <si>
    <t>SUBARU IMPREZA</t>
  </si>
  <si>
    <t>RAIDO REHEPAP</t>
  </si>
  <si>
    <t>VOLKSWAGEN GOLF</t>
  </si>
  <si>
    <t>ENN KASARI</t>
  </si>
  <si>
    <t>AGO ONTON</t>
  </si>
  <si>
    <t>ENN  SUPS</t>
  </si>
  <si>
    <t>SIIM SALURI</t>
  </si>
  <si>
    <t>TRIINU MELTSOV</t>
  </si>
  <si>
    <t>TIMO PIPAR</t>
  </si>
  <si>
    <t>MITSUBISHI LANCER</t>
  </si>
  <si>
    <t>MARKO KUKUŠKIN</t>
  </si>
  <si>
    <t>IZ 412</t>
  </si>
  <si>
    <t>OPEL ASTRA</t>
  </si>
  <si>
    <t>AUDI 80</t>
  </si>
  <si>
    <t>MITSUBISHI COLT</t>
  </si>
  <si>
    <t>FORD ESCORT</t>
  </si>
  <si>
    <t>MARKO MALMI</t>
  </si>
  <si>
    <t>TYOTA STARLET</t>
  </si>
  <si>
    <t>ELVIS PUKK</t>
  </si>
  <si>
    <t>SUBARU IMPREZA STI</t>
  </si>
  <si>
    <t>RONALD  JÜRGENSON</t>
  </si>
  <si>
    <t>MITSUBISHI LANCER EVO 5</t>
  </si>
  <si>
    <t xml:space="preserve">MITSUBISHI LANCER </t>
  </si>
  <si>
    <t>JAAN TAMMOR</t>
  </si>
  <si>
    <t>KASPER KOOSA</t>
  </si>
  <si>
    <t>TAIVO  KUUSING</t>
  </si>
  <si>
    <t>ANTTI KANGRO</t>
  </si>
  <si>
    <t>MITSUBISHI LANCER EVO 7</t>
  </si>
  <si>
    <t>ARE UURIMÄE</t>
  </si>
  <si>
    <t>TIINA EHRBACH</t>
  </si>
  <si>
    <t>LADA SAMARA</t>
  </si>
  <si>
    <t>1. voor</t>
  </si>
  <si>
    <t>Punktid</t>
  </si>
  <si>
    <t>2. voor</t>
  </si>
  <si>
    <t>3. voor</t>
  </si>
  <si>
    <t>1. punkt</t>
  </si>
  <si>
    <t>2. punkt</t>
  </si>
  <si>
    <t>3. punkt</t>
  </si>
  <si>
    <t>small</t>
  </si>
  <si>
    <t>3. summa</t>
  </si>
  <si>
    <t>large</t>
  </si>
  <si>
    <t>kokku</t>
  </si>
  <si>
    <t>katk</t>
  </si>
  <si>
    <t>Klass</t>
  </si>
  <si>
    <t>Registreerija</t>
  </si>
  <si>
    <t>Nimi</t>
  </si>
  <si>
    <t>Auto</t>
  </si>
  <si>
    <t>KLASS</t>
  </si>
  <si>
    <t>EESTI KARIKAVÕISTLUSED JÄÄRAJASÕIDUS</t>
  </si>
  <si>
    <t>KAMARI JÄÄ 2011</t>
  </si>
  <si>
    <t>SÕITJA</t>
  </si>
  <si>
    <t>3. ETAPP</t>
  </si>
  <si>
    <t>Tamme Service karikatele</t>
  </si>
  <si>
    <t>2WD NOORED</t>
  </si>
  <si>
    <t>MARTEN TEPPAN</t>
  </si>
  <si>
    <t>NR</t>
  </si>
  <si>
    <t>LADA 21011</t>
  </si>
  <si>
    <t>Kokku</t>
  </si>
  <si>
    <t>Koht</t>
  </si>
  <si>
    <t>KARL MARTIN VOLVER</t>
  </si>
  <si>
    <t>CASPER EERIKSON</t>
  </si>
  <si>
    <t>VW POLO</t>
  </si>
  <si>
    <t>ALVAR KUUSIK</t>
  </si>
  <si>
    <t>VW GOLF II</t>
  </si>
  <si>
    <t>ROLAND ILVES</t>
  </si>
  <si>
    <t>FORD ESCORT RS 2000</t>
  </si>
  <si>
    <t>SANDER MILJAND</t>
  </si>
  <si>
    <t>RAIMO LILLEORG</t>
  </si>
  <si>
    <t>VW BEETLE</t>
  </si>
  <si>
    <t>RANDO HANSON</t>
  </si>
  <si>
    <t>KASPAR KALLASMAA</t>
  </si>
  <si>
    <t>2WD NAISED</t>
  </si>
  <si>
    <t>PIRET GILDEN</t>
  </si>
  <si>
    <t>INGER TUUR</t>
  </si>
  <si>
    <t>VALVE VARIK</t>
  </si>
  <si>
    <t>VÕISTLUSAUTO</t>
  </si>
  <si>
    <t>2WD esivedu</t>
  </si>
  <si>
    <t>KRISTO SAAR</t>
  </si>
  <si>
    <t>PAAVO PÄRNAKIVI</t>
  </si>
  <si>
    <t>ENN SUPS</t>
  </si>
  <si>
    <t>VALMAR GILDEN</t>
  </si>
  <si>
    <t>TOOMAS KUKK</t>
  </si>
  <si>
    <t>OPEL KADETT</t>
  </si>
  <si>
    <t>ALLAN LUTTER</t>
  </si>
  <si>
    <t>TAIVO ROOGER</t>
  </si>
  <si>
    <t>JAAK PALMISTO</t>
  </si>
  <si>
    <t>EERO LABOTKIN</t>
  </si>
  <si>
    <t>MAREK JÄRLAK</t>
  </si>
  <si>
    <t xml:space="preserve">SEAT IBIZA </t>
  </si>
  <si>
    <t>RENE KANNISTE</t>
  </si>
  <si>
    <t>AIN HEAMÄE</t>
  </si>
  <si>
    <t>KRISTJAN HEAMÄE</t>
  </si>
  <si>
    <t>STEN KARUKS</t>
  </si>
  <si>
    <t>JAANUS VALLIMÄE</t>
  </si>
  <si>
    <t>RUBEN LEND</t>
  </si>
  <si>
    <t>RISTO KÕIV</t>
  </si>
  <si>
    <t>HERKI ILVES</t>
  </si>
  <si>
    <t>KRISTO KRUUS</t>
  </si>
  <si>
    <t>KAIDO KRUUS</t>
  </si>
  <si>
    <t>JÜRI OLEITŠUK</t>
  </si>
  <si>
    <t>URMAS PLOOM</t>
  </si>
  <si>
    <t>TERVO TREIAL</t>
  </si>
  <si>
    <t>MEELIS VÄRVA</t>
  </si>
  <si>
    <t>TOOMAS KALLASMAA</t>
  </si>
  <si>
    <t>RAINER MEUS</t>
  </si>
  <si>
    <t>MATHI KIVI</t>
  </si>
  <si>
    <t>HEIKI KULL</t>
  </si>
  <si>
    <t>BMW 316</t>
  </si>
  <si>
    <t>BMW 318TI</t>
  </si>
  <si>
    <t>BMW 320</t>
  </si>
  <si>
    <t>BMW 316I</t>
  </si>
  <si>
    <t>ZAZ 968</t>
  </si>
  <si>
    <t>TOYOTA MR2</t>
  </si>
  <si>
    <t>LADA 21073</t>
  </si>
  <si>
    <t>VAZ 2107</t>
  </si>
  <si>
    <t xml:space="preserve">4WD </t>
  </si>
  <si>
    <t>MEELIS LIIS</t>
  </si>
  <si>
    <t>ARVO KASK</t>
  </si>
  <si>
    <t>MIHKEL VAIDLO</t>
  </si>
  <si>
    <t>ALAR ROSENBERG</t>
  </si>
  <si>
    <t>TAAVI LIIS</t>
  </si>
  <si>
    <t>JUHO TOOMIK</t>
  </si>
  <si>
    <t>ARGO KANGRO</t>
  </si>
  <si>
    <t>AARE PUKK</t>
  </si>
  <si>
    <t>TÕNU SIROL</t>
  </si>
  <si>
    <t>DAIHATSU CHARADE</t>
  </si>
  <si>
    <t>AUDI 90 QUATRO</t>
  </si>
  <si>
    <t>SUBARU IMPRESA</t>
  </si>
  <si>
    <t>MITSUBISHI LANCER EVO</t>
  </si>
  <si>
    <t>AUDI COUPE</t>
  </si>
  <si>
    <t>2WD PIIK</t>
  </si>
  <si>
    <t>KAAREL KURVITS</t>
  </si>
  <si>
    <t>GERT ILVES</t>
  </si>
  <si>
    <t>TAURI JAANSON</t>
  </si>
  <si>
    <t>DANEL IVASK</t>
  </si>
  <si>
    <t>MADIS UIBO</t>
  </si>
  <si>
    <t>OPEL KADETT GSI</t>
  </si>
  <si>
    <t>LADA 2105</t>
  </si>
  <si>
    <t>RENAULT CLIO</t>
  </si>
  <si>
    <t>RAIDO TONTS</t>
  </si>
  <si>
    <t>TANEL TEPANDI</t>
  </si>
  <si>
    <t>NISSAN SUNNY</t>
  </si>
  <si>
    <t>4WD PIIK</t>
  </si>
  <si>
    <t>STEN OJA</t>
  </si>
  <si>
    <t>AUDI SPORT QUATTRO RALLYE</t>
  </si>
  <si>
    <t>TOOMAS LÕHMUS</t>
  </si>
  <si>
    <t>KALMER VAHT</t>
  </si>
  <si>
    <t>VAZ 2101</t>
  </si>
  <si>
    <t>AUTO</t>
  </si>
  <si>
    <t>Karistused:</t>
  </si>
  <si>
    <t>1. POOLFINAAL</t>
  </si>
  <si>
    <t>2. POOLFINAAL</t>
  </si>
  <si>
    <t>HENRI PUHMAS</t>
  </si>
  <si>
    <t>BMW</t>
  </si>
  <si>
    <t>HANDRO NIHVELT</t>
  </si>
  <si>
    <t>MITSUBISHI EVO</t>
  </si>
  <si>
    <t>AUDI S2</t>
  </si>
  <si>
    <t>NENO SÕMMER</t>
  </si>
  <si>
    <t>AUDI 80 AVANT</t>
  </si>
  <si>
    <t>JANIS PIIRITALO</t>
  </si>
  <si>
    <t>ALLAN POPOV</t>
  </si>
  <si>
    <t>SILVER HAVAMAA</t>
  </si>
  <si>
    <t>HONDA CIVIC TYPE-R</t>
  </si>
  <si>
    <t>ROMET TSIRNA</t>
  </si>
  <si>
    <t>Punkte etapilt</t>
  </si>
  <si>
    <t>VAZ 2015</t>
  </si>
  <si>
    <t>KATK 1. RINGIL</t>
  </si>
  <si>
    <t>katk 4. ringil</t>
  </si>
  <si>
    <t>2.57,0</t>
  </si>
  <si>
    <t>SILVER MAIDLA</t>
  </si>
  <si>
    <t>katkestas</t>
  </si>
  <si>
    <t>ei startinud</t>
  </si>
  <si>
    <t>x</t>
  </si>
  <si>
    <t>Finaal</t>
  </si>
  <si>
    <t>katk 2. ringil</t>
  </si>
  <si>
    <t>KV punktid</t>
  </si>
  <si>
    <t>Võistleja nr 152 tulemused tühistatud võistluste žürii otsusega</t>
  </si>
  <si>
    <t>Alus: kiirusalade võistlusmääruste punkti 5,6/c rikkumine</t>
  </si>
  <si>
    <t>DSQ</t>
  </si>
  <si>
    <t>Võistlustulemuste tühistamine</t>
  </si>
  <si>
    <t>NR 21</t>
  </si>
  <si>
    <t>NR 28</t>
  </si>
  <si>
    <t>Nõuded rehvidele alapunkti 3.3.1 rikkumine</t>
  </si>
  <si>
    <t xml:space="preserve">Alus: Võistluste juhendi punkti nr  3.3 </t>
  </si>
  <si>
    <t>2WD taga</t>
  </si>
  <si>
    <t>AUTO MARK</t>
  </si>
  <si>
    <t>Ajasõit</t>
  </si>
  <si>
    <t xml:space="preserve"> ERK</t>
  </si>
  <si>
    <t xml:space="preserve">HONDA CIVIC </t>
  </si>
  <si>
    <t xml:space="preserve">NISSAN SUNNY </t>
  </si>
  <si>
    <t>2WD esi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</si>
</sst>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:ss.0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7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10" borderId="0" xfId="0" applyFill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7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10" borderId="10" xfId="0" applyFill="1" applyBorder="1" applyAlignment="1">
      <alignment/>
    </xf>
    <xf numFmtId="172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25" fillId="10" borderId="10" xfId="0" applyFont="1" applyFill="1" applyBorder="1" applyAlignment="1">
      <alignment/>
    </xf>
    <xf numFmtId="172" fontId="25" fillId="10" borderId="10" xfId="0" applyNumberFormat="1" applyFont="1" applyFill="1" applyBorder="1" applyAlignment="1">
      <alignment horizontal="center"/>
    </xf>
    <xf numFmtId="0" fontId="25" fillId="10" borderId="10" xfId="0" applyFont="1" applyFill="1" applyBorder="1" applyAlignment="1">
      <alignment horizontal="center"/>
    </xf>
    <xf numFmtId="0" fontId="25" fillId="10" borderId="0" xfId="0" applyFont="1" applyFill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17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10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47" fontId="25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2" fontId="25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14" fontId="25" fillId="0" borderId="0" xfId="0" applyNumberFormat="1" applyFont="1" applyAlignment="1">
      <alignment/>
    </xf>
    <xf numFmtId="47" fontId="25" fillId="0" borderId="0" xfId="0" applyNumberFormat="1" applyFont="1" applyAlignment="1">
      <alignment horizontal="center"/>
    </xf>
    <xf numFmtId="0" fontId="29" fillId="10" borderId="10" xfId="0" applyFont="1" applyFill="1" applyBorder="1" applyAlignment="1">
      <alignment horizontal="center"/>
    </xf>
    <xf numFmtId="0" fontId="29" fillId="10" borderId="10" xfId="0" applyFont="1" applyFill="1" applyBorder="1" applyAlignment="1">
      <alignment/>
    </xf>
    <xf numFmtId="47" fontId="25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2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10" borderId="10" xfId="0" applyFont="1" applyFill="1" applyBorder="1" applyAlignment="1">
      <alignment/>
    </xf>
    <xf numFmtId="0" fontId="1" fillId="1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1" fillId="1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172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Followed Hyperlink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25">
      <selection activeCell="F45" sqref="C41:F45"/>
    </sheetView>
  </sheetViews>
  <sheetFormatPr defaultColWidth="9.140625" defaultRowHeight="15"/>
  <cols>
    <col min="1" max="1" width="13.28125" style="0" bestFit="1" customWidth="1"/>
    <col min="2" max="2" width="22.7109375" style="0" bestFit="1" customWidth="1"/>
    <col min="3" max="4" width="21.140625" style="0" bestFit="1" customWidth="1"/>
    <col min="5" max="5" width="9.140625" style="2" customWidth="1"/>
    <col min="6" max="6" width="9.140625" style="1" customWidth="1"/>
    <col min="8" max="8" width="9.140625" style="1" customWidth="1"/>
    <col min="10" max="10" width="9.140625" style="1" customWidth="1"/>
    <col min="13" max="14" width="9.140625" style="1" customWidth="1"/>
  </cols>
  <sheetData>
    <row r="1" spans="1:25" ht="15">
      <c r="A1" t="s">
        <v>97</v>
      </c>
      <c r="B1" t="s">
        <v>98</v>
      </c>
      <c r="C1" t="s">
        <v>99</v>
      </c>
      <c r="D1" t="s">
        <v>100</v>
      </c>
      <c r="E1" s="2" t="s">
        <v>85</v>
      </c>
      <c r="F1" s="1" t="s">
        <v>86</v>
      </c>
      <c r="H1" s="1" t="s">
        <v>86</v>
      </c>
      <c r="J1" s="1" t="s">
        <v>86</v>
      </c>
      <c r="K1" t="s">
        <v>93</v>
      </c>
      <c r="M1" s="1" t="s">
        <v>86</v>
      </c>
      <c r="O1" t="s">
        <v>85</v>
      </c>
      <c r="P1" t="s">
        <v>87</v>
      </c>
      <c r="Q1" t="s">
        <v>88</v>
      </c>
      <c r="R1" t="s">
        <v>92</v>
      </c>
      <c r="U1" t="s">
        <v>89</v>
      </c>
      <c r="V1" t="s">
        <v>90</v>
      </c>
      <c r="W1" t="s">
        <v>91</v>
      </c>
      <c r="X1" t="s">
        <v>94</v>
      </c>
      <c r="Y1" t="s">
        <v>95</v>
      </c>
    </row>
    <row r="2" spans="1:25" ht="15">
      <c r="A2" t="s">
        <v>2</v>
      </c>
      <c r="B2" t="s">
        <v>9</v>
      </c>
      <c r="C2" t="s">
        <v>10</v>
      </c>
      <c r="D2" t="s">
        <v>50</v>
      </c>
      <c r="E2" s="2">
        <v>0.002361111111111111</v>
      </c>
      <c r="F2" s="1">
        <f aca="true" t="shared" si="0" ref="F2:F11">RANK(E2,E$2:E$11,1)</f>
        <v>1</v>
      </c>
      <c r="G2" s="2">
        <v>0.0015706018518518519</v>
      </c>
      <c r="H2" s="1">
        <f aca="true" t="shared" si="1" ref="H2:H7">RANK(G2,G$2:G$11,1)</f>
        <v>1</v>
      </c>
      <c r="I2" s="2">
        <v>0.0015706018518518519</v>
      </c>
      <c r="J2" s="1">
        <f aca="true" t="shared" si="2" ref="J2:J11">RANK(I2,I$2:I$11,1)</f>
        <v>1</v>
      </c>
      <c r="K2">
        <f aca="true" t="shared" si="3" ref="K2:K11">J2+H2+F2</f>
        <v>3</v>
      </c>
      <c r="L2" s="3">
        <f aca="true" t="shared" si="4" ref="L2:L11">I2+G2</f>
        <v>0.0031412037037037038</v>
      </c>
      <c r="M2" s="1" t="e">
        <f aca="true" t="shared" si="5" ref="M2:M11">RANK(L2,L$2:L$11,1)</f>
        <v>#VALUE!</v>
      </c>
      <c r="O2" s="3">
        <f aca="true" t="shared" si="6" ref="O2:O11">E2</f>
        <v>0.002361111111111111</v>
      </c>
      <c r="P2" s="3">
        <f aca="true" t="shared" si="7" ref="P2:P11">G2</f>
        <v>0.0015706018518518519</v>
      </c>
      <c r="Q2" s="3">
        <f aca="true" t="shared" si="8" ref="Q2:Q11">I2</f>
        <v>0.0015706018518518519</v>
      </c>
      <c r="R2" s="3">
        <f aca="true" t="shared" si="9" ref="R2:R11">SMALL(O2:Q2,1)</f>
        <v>0.0015706018518518519</v>
      </c>
      <c r="S2" s="3"/>
      <c r="T2" s="3"/>
      <c r="U2">
        <f aca="true" t="shared" si="10" ref="U2:U11">F2</f>
        <v>1</v>
      </c>
      <c r="V2">
        <f aca="true" t="shared" si="11" ref="V2:V11">H2</f>
        <v>1</v>
      </c>
      <c r="W2">
        <f aca="true" t="shared" si="12" ref="W2:W11">J2</f>
        <v>1</v>
      </c>
      <c r="X2">
        <f aca="true" t="shared" si="13" ref="X2:X11">LARGE(U2:W2,1)</f>
        <v>1</v>
      </c>
      <c r="Y2">
        <f aca="true" t="shared" si="14" ref="Y2:Y11">K2-X2</f>
        <v>2</v>
      </c>
    </row>
    <row r="3" spans="1:25" ht="15">
      <c r="A3" t="s">
        <v>2</v>
      </c>
      <c r="B3" t="s">
        <v>1</v>
      </c>
      <c r="C3" t="s">
        <v>70</v>
      </c>
      <c r="D3" t="s">
        <v>71</v>
      </c>
      <c r="E3" s="2">
        <v>0.0023622685185185188</v>
      </c>
      <c r="F3" s="1">
        <f t="shared" si="0"/>
        <v>2</v>
      </c>
      <c r="G3" s="2">
        <v>0.0023020833333333335</v>
      </c>
      <c r="H3" s="1">
        <f t="shared" si="1"/>
        <v>2</v>
      </c>
      <c r="I3" s="2">
        <v>0.0023020833333333335</v>
      </c>
      <c r="J3" s="1">
        <f t="shared" si="2"/>
        <v>2</v>
      </c>
      <c r="K3">
        <f t="shared" si="3"/>
        <v>6</v>
      </c>
      <c r="L3" s="3">
        <f t="shared" si="4"/>
        <v>0.004604166666666667</v>
      </c>
      <c r="M3" s="1" t="e">
        <f t="shared" si="5"/>
        <v>#VALUE!</v>
      </c>
      <c r="O3" s="3">
        <f t="shared" si="6"/>
        <v>0.0023622685185185188</v>
      </c>
      <c r="P3" s="3">
        <f t="shared" si="7"/>
        <v>0.0023020833333333335</v>
      </c>
      <c r="Q3" s="3">
        <f t="shared" si="8"/>
        <v>0.0023020833333333335</v>
      </c>
      <c r="R3" s="3">
        <f t="shared" si="9"/>
        <v>0.0023020833333333335</v>
      </c>
      <c r="S3" s="3"/>
      <c r="T3" s="3"/>
      <c r="U3">
        <f t="shared" si="10"/>
        <v>2</v>
      </c>
      <c r="V3">
        <f t="shared" si="11"/>
        <v>2</v>
      </c>
      <c r="W3">
        <f t="shared" si="12"/>
        <v>2</v>
      </c>
      <c r="X3">
        <f t="shared" si="13"/>
        <v>2</v>
      </c>
      <c r="Y3">
        <f t="shared" si="14"/>
        <v>4</v>
      </c>
    </row>
    <row r="4" spans="1:25" ht="15">
      <c r="A4" t="s">
        <v>2</v>
      </c>
      <c r="B4" t="s">
        <v>0</v>
      </c>
      <c r="C4" t="s">
        <v>0</v>
      </c>
      <c r="D4" t="s">
        <v>43</v>
      </c>
      <c r="E4" s="2">
        <v>0.0023622685185185188</v>
      </c>
      <c r="F4" s="1">
        <f t="shared" si="0"/>
        <v>2</v>
      </c>
      <c r="G4" s="2">
        <v>0.0023622685185185188</v>
      </c>
      <c r="H4" s="1">
        <f t="shared" si="1"/>
        <v>4</v>
      </c>
      <c r="I4" s="2">
        <v>0.0023622685185185188</v>
      </c>
      <c r="J4" s="1">
        <f t="shared" si="2"/>
        <v>3</v>
      </c>
      <c r="K4">
        <f t="shared" si="3"/>
        <v>9</v>
      </c>
      <c r="L4" s="3">
        <f t="shared" si="4"/>
        <v>0.0047245370370370375</v>
      </c>
      <c r="M4" s="1" t="e">
        <f t="shared" si="5"/>
        <v>#VALUE!</v>
      </c>
      <c r="O4" s="3">
        <f t="shared" si="6"/>
        <v>0.0023622685185185188</v>
      </c>
      <c r="P4" s="3">
        <f t="shared" si="7"/>
        <v>0.0023622685185185188</v>
      </c>
      <c r="Q4" s="3">
        <f t="shared" si="8"/>
        <v>0.0023622685185185188</v>
      </c>
      <c r="R4" s="3">
        <f t="shared" si="9"/>
        <v>0.0023622685185185188</v>
      </c>
      <c r="S4" s="3"/>
      <c r="T4" s="3"/>
      <c r="U4">
        <f t="shared" si="10"/>
        <v>2</v>
      </c>
      <c r="V4">
        <f t="shared" si="11"/>
        <v>4</v>
      </c>
      <c r="W4">
        <f t="shared" si="12"/>
        <v>3</v>
      </c>
      <c r="X4">
        <f t="shared" si="13"/>
        <v>4</v>
      </c>
      <c r="Y4">
        <f t="shared" si="14"/>
        <v>5</v>
      </c>
    </row>
    <row r="5" spans="1:25" ht="15">
      <c r="A5" t="s">
        <v>2</v>
      </c>
      <c r="B5" t="s">
        <v>29</v>
      </c>
      <c r="C5" t="s">
        <v>29</v>
      </c>
      <c r="D5" t="s">
        <v>68</v>
      </c>
      <c r="E5" s="2">
        <v>0.0023773148148148147</v>
      </c>
      <c r="F5" s="1">
        <f t="shared" si="0"/>
        <v>4</v>
      </c>
      <c r="G5" s="2">
        <v>0.0023159722222222223</v>
      </c>
      <c r="H5" s="1">
        <f t="shared" si="1"/>
        <v>3</v>
      </c>
      <c r="I5" s="2">
        <v>0.0023796296296296295</v>
      </c>
      <c r="J5" s="1">
        <f t="shared" si="2"/>
        <v>5</v>
      </c>
      <c r="K5">
        <f t="shared" si="3"/>
        <v>12</v>
      </c>
      <c r="L5" s="3">
        <f t="shared" si="4"/>
        <v>0.004695601851851852</v>
      </c>
      <c r="M5" s="1" t="e">
        <f t="shared" si="5"/>
        <v>#VALUE!</v>
      </c>
      <c r="O5" s="3">
        <f t="shared" si="6"/>
        <v>0.0023773148148148147</v>
      </c>
      <c r="P5" s="3">
        <f t="shared" si="7"/>
        <v>0.0023159722222222223</v>
      </c>
      <c r="Q5" s="3">
        <f t="shared" si="8"/>
        <v>0.0023796296296296295</v>
      </c>
      <c r="R5" s="3">
        <f t="shared" si="9"/>
        <v>0.0023159722222222223</v>
      </c>
      <c r="S5" s="3"/>
      <c r="T5" s="3"/>
      <c r="U5">
        <f t="shared" si="10"/>
        <v>4</v>
      </c>
      <c r="V5">
        <f t="shared" si="11"/>
        <v>3</v>
      </c>
      <c r="W5">
        <f t="shared" si="12"/>
        <v>5</v>
      </c>
      <c r="X5">
        <f t="shared" si="13"/>
        <v>5</v>
      </c>
      <c r="Y5">
        <f t="shared" si="14"/>
        <v>7</v>
      </c>
    </row>
    <row r="6" spans="1:25" ht="15">
      <c r="A6" t="s">
        <v>2</v>
      </c>
      <c r="B6" t="s">
        <v>36</v>
      </c>
      <c r="C6" t="s">
        <v>41</v>
      </c>
      <c r="D6" t="s">
        <v>84</v>
      </c>
      <c r="E6" s="2">
        <v>0.0023773148148148147</v>
      </c>
      <c r="F6" s="1">
        <f t="shared" si="0"/>
        <v>4</v>
      </c>
      <c r="G6" s="2">
        <v>0.0023622685185185188</v>
      </c>
      <c r="H6" s="1">
        <f t="shared" si="1"/>
        <v>4</v>
      </c>
      <c r="I6" s="2">
        <v>0.0023773148148148147</v>
      </c>
      <c r="J6" s="1">
        <f t="shared" si="2"/>
        <v>4</v>
      </c>
      <c r="K6">
        <f t="shared" si="3"/>
        <v>12</v>
      </c>
      <c r="L6" s="3">
        <f t="shared" si="4"/>
        <v>0.0047395833333333335</v>
      </c>
      <c r="M6" s="1" t="e">
        <f t="shared" si="5"/>
        <v>#VALUE!</v>
      </c>
      <c r="O6" s="3">
        <f t="shared" si="6"/>
        <v>0.0023773148148148147</v>
      </c>
      <c r="P6" s="3">
        <f t="shared" si="7"/>
        <v>0.0023622685185185188</v>
      </c>
      <c r="Q6" s="3">
        <f t="shared" si="8"/>
        <v>0.0023773148148148147</v>
      </c>
      <c r="R6" s="3">
        <f t="shared" si="9"/>
        <v>0.0023622685185185188</v>
      </c>
      <c r="S6" s="3"/>
      <c r="T6" s="3"/>
      <c r="U6">
        <f t="shared" si="10"/>
        <v>4</v>
      </c>
      <c r="V6">
        <f t="shared" si="11"/>
        <v>4</v>
      </c>
      <c r="W6">
        <f t="shared" si="12"/>
        <v>4</v>
      </c>
      <c r="X6">
        <f t="shared" si="13"/>
        <v>4</v>
      </c>
      <c r="Y6">
        <f t="shared" si="14"/>
        <v>8</v>
      </c>
    </row>
    <row r="7" spans="1:25" ht="15">
      <c r="A7" t="s">
        <v>2</v>
      </c>
      <c r="B7" t="s">
        <v>7</v>
      </c>
      <c r="C7" t="s">
        <v>47</v>
      </c>
      <c r="D7" t="s">
        <v>48</v>
      </c>
      <c r="E7" s="2">
        <v>0.0023773148148148147</v>
      </c>
      <c r="F7" s="1">
        <f t="shared" si="0"/>
        <v>4</v>
      </c>
      <c r="G7" s="2">
        <v>0.0031620370370370374</v>
      </c>
      <c r="H7" s="1">
        <f t="shared" si="1"/>
        <v>6</v>
      </c>
      <c r="I7" s="2">
        <v>0.0031620370370370374</v>
      </c>
      <c r="J7" s="1">
        <f t="shared" si="2"/>
        <v>6</v>
      </c>
      <c r="K7">
        <f t="shared" si="3"/>
        <v>16</v>
      </c>
      <c r="L7" s="3">
        <f t="shared" si="4"/>
        <v>0.006324074074074075</v>
      </c>
      <c r="M7" s="1" t="e">
        <f t="shared" si="5"/>
        <v>#VALUE!</v>
      </c>
      <c r="O7" s="3">
        <f t="shared" si="6"/>
        <v>0.0023773148148148147</v>
      </c>
      <c r="P7" s="3">
        <f t="shared" si="7"/>
        <v>0.0031620370370370374</v>
      </c>
      <c r="Q7" s="3">
        <f t="shared" si="8"/>
        <v>0.0031620370370370374</v>
      </c>
      <c r="R7" s="3">
        <f t="shared" si="9"/>
        <v>0.0023773148148148147</v>
      </c>
      <c r="S7" s="3"/>
      <c r="T7" s="3"/>
      <c r="U7">
        <f t="shared" si="10"/>
        <v>4</v>
      </c>
      <c r="V7">
        <f t="shared" si="11"/>
        <v>6</v>
      </c>
      <c r="W7">
        <f t="shared" si="12"/>
        <v>6</v>
      </c>
      <c r="X7">
        <f t="shared" si="13"/>
        <v>6</v>
      </c>
      <c r="Y7">
        <f t="shared" si="14"/>
        <v>10</v>
      </c>
    </row>
    <row r="8" spans="1:25" ht="15">
      <c r="A8" t="s">
        <v>2</v>
      </c>
      <c r="B8" t="s">
        <v>6</v>
      </c>
      <c r="C8" t="s">
        <v>45</v>
      </c>
      <c r="D8" t="s">
        <v>46</v>
      </c>
      <c r="E8" s="2">
        <v>0.0033009259259259263</v>
      </c>
      <c r="F8" s="1">
        <f t="shared" si="0"/>
        <v>7</v>
      </c>
      <c r="G8" s="2" t="s">
        <v>96</v>
      </c>
      <c r="H8" s="4">
        <v>99</v>
      </c>
      <c r="I8" s="2">
        <v>0.0033009259259259263</v>
      </c>
      <c r="J8" s="1">
        <f t="shared" si="2"/>
        <v>7</v>
      </c>
      <c r="K8">
        <f t="shared" si="3"/>
        <v>113</v>
      </c>
      <c r="L8" s="3" t="e">
        <f t="shared" si="4"/>
        <v>#VALUE!</v>
      </c>
      <c r="M8" s="1" t="e">
        <f t="shared" si="5"/>
        <v>#VALUE!</v>
      </c>
      <c r="O8" s="3">
        <f t="shared" si="6"/>
        <v>0.0033009259259259263</v>
      </c>
      <c r="P8" s="3" t="str">
        <f t="shared" si="7"/>
        <v>katk</v>
      </c>
      <c r="Q8" s="3">
        <f t="shared" si="8"/>
        <v>0.0033009259259259263</v>
      </c>
      <c r="R8" s="3">
        <f t="shared" si="9"/>
        <v>0.0033009259259259263</v>
      </c>
      <c r="S8" s="3"/>
      <c r="T8" s="3"/>
      <c r="U8">
        <f t="shared" si="10"/>
        <v>7</v>
      </c>
      <c r="V8">
        <f t="shared" si="11"/>
        <v>99</v>
      </c>
      <c r="W8">
        <f t="shared" si="12"/>
        <v>7</v>
      </c>
      <c r="X8">
        <f t="shared" si="13"/>
        <v>99</v>
      </c>
      <c r="Y8">
        <f t="shared" si="14"/>
        <v>14</v>
      </c>
    </row>
    <row r="9" spans="1:25" ht="15">
      <c r="A9" t="s">
        <v>2</v>
      </c>
      <c r="B9" t="s">
        <v>15</v>
      </c>
      <c r="C9" t="s">
        <v>60</v>
      </c>
      <c r="D9" t="s">
        <v>43</v>
      </c>
      <c r="E9" s="2">
        <v>0.0033009259259259263</v>
      </c>
      <c r="F9" s="1">
        <f t="shared" si="0"/>
        <v>7</v>
      </c>
      <c r="G9" s="2">
        <v>0.0033009259259259263</v>
      </c>
      <c r="H9" s="1">
        <f>RANK(G9,G$2:G$11,1)</f>
        <v>7</v>
      </c>
      <c r="I9" s="2">
        <v>0.0033009259259259263</v>
      </c>
      <c r="J9" s="1">
        <f t="shared" si="2"/>
        <v>7</v>
      </c>
      <c r="K9">
        <f t="shared" si="3"/>
        <v>21</v>
      </c>
      <c r="L9" s="3">
        <f t="shared" si="4"/>
        <v>0.006601851851851853</v>
      </c>
      <c r="M9" s="1" t="e">
        <f t="shared" si="5"/>
        <v>#VALUE!</v>
      </c>
      <c r="O9" s="3">
        <f t="shared" si="6"/>
        <v>0.0033009259259259263</v>
      </c>
      <c r="P9" s="3">
        <f t="shared" si="7"/>
        <v>0.0033009259259259263</v>
      </c>
      <c r="Q9" s="3">
        <f t="shared" si="8"/>
        <v>0.0033009259259259263</v>
      </c>
      <c r="R9" s="3">
        <f t="shared" si="9"/>
        <v>0.0033009259259259263</v>
      </c>
      <c r="S9" s="3"/>
      <c r="T9" s="3"/>
      <c r="U9">
        <f t="shared" si="10"/>
        <v>7</v>
      </c>
      <c r="V9">
        <f t="shared" si="11"/>
        <v>7</v>
      </c>
      <c r="W9">
        <f t="shared" si="12"/>
        <v>7</v>
      </c>
      <c r="X9">
        <f t="shared" si="13"/>
        <v>7</v>
      </c>
      <c r="Y9">
        <f t="shared" si="14"/>
        <v>14</v>
      </c>
    </row>
    <row r="10" spans="1:25" ht="15">
      <c r="A10" t="s">
        <v>2</v>
      </c>
      <c r="B10" t="s">
        <v>36</v>
      </c>
      <c r="C10" t="s">
        <v>79</v>
      </c>
      <c r="D10" t="s">
        <v>43</v>
      </c>
      <c r="E10" s="2">
        <v>0.0033009259259259263</v>
      </c>
      <c r="F10" s="1">
        <f t="shared" si="0"/>
        <v>7</v>
      </c>
      <c r="G10" s="2">
        <v>0.0033009259259259263</v>
      </c>
      <c r="H10" s="1">
        <f>RANK(G10,G$2:G$11,1)</f>
        <v>7</v>
      </c>
      <c r="I10" s="2">
        <v>0.0033009259259259263</v>
      </c>
      <c r="J10" s="1">
        <f t="shared" si="2"/>
        <v>7</v>
      </c>
      <c r="K10">
        <f t="shared" si="3"/>
        <v>21</v>
      </c>
      <c r="L10" s="3">
        <f t="shared" si="4"/>
        <v>0.006601851851851853</v>
      </c>
      <c r="M10" s="1" t="e">
        <f t="shared" si="5"/>
        <v>#VALUE!</v>
      </c>
      <c r="O10" s="3">
        <f t="shared" si="6"/>
        <v>0.0033009259259259263</v>
      </c>
      <c r="P10" s="3">
        <f t="shared" si="7"/>
        <v>0.0033009259259259263</v>
      </c>
      <c r="Q10" s="3">
        <f t="shared" si="8"/>
        <v>0.0033009259259259263</v>
      </c>
      <c r="R10" s="3">
        <f t="shared" si="9"/>
        <v>0.0033009259259259263</v>
      </c>
      <c r="S10" s="3"/>
      <c r="T10" s="3"/>
      <c r="U10">
        <f t="shared" si="10"/>
        <v>7</v>
      </c>
      <c r="V10">
        <f t="shared" si="11"/>
        <v>7</v>
      </c>
      <c r="W10">
        <f t="shared" si="12"/>
        <v>7</v>
      </c>
      <c r="X10">
        <f t="shared" si="13"/>
        <v>7</v>
      </c>
      <c r="Y10">
        <f t="shared" si="14"/>
        <v>14</v>
      </c>
    </row>
    <row r="11" spans="1:25" ht="15">
      <c r="A11" t="s">
        <v>2</v>
      </c>
      <c r="B11" t="s">
        <v>36</v>
      </c>
      <c r="C11" t="s">
        <v>42</v>
      </c>
      <c r="D11" t="s">
        <v>84</v>
      </c>
      <c r="E11" s="2">
        <v>0.0033009259259259263</v>
      </c>
      <c r="F11" s="1">
        <f t="shared" si="0"/>
        <v>7</v>
      </c>
      <c r="G11" s="2">
        <v>0.0033009259259259263</v>
      </c>
      <c r="H11" s="1">
        <f>RANK(G11,G$2:G$11,1)</f>
        <v>7</v>
      </c>
      <c r="I11" s="2">
        <v>0.0033009259259259263</v>
      </c>
      <c r="J11" s="1">
        <f t="shared" si="2"/>
        <v>7</v>
      </c>
      <c r="K11">
        <f t="shared" si="3"/>
        <v>21</v>
      </c>
      <c r="L11" s="3">
        <f t="shared" si="4"/>
        <v>0.006601851851851853</v>
      </c>
      <c r="M11" s="1" t="e">
        <f t="shared" si="5"/>
        <v>#VALUE!</v>
      </c>
      <c r="O11" s="3">
        <f t="shared" si="6"/>
        <v>0.0033009259259259263</v>
      </c>
      <c r="P11" s="3">
        <f t="shared" si="7"/>
        <v>0.0033009259259259263</v>
      </c>
      <c r="Q11" s="3">
        <f t="shared" si="8"/>
        <v>0.0033009259259259263</v>
      </c>
      <c r="R11" s="3">
        <f t="shared" si="9"/>
        <v>0.0033009259259259263</v>
      </c>
      <c r="S11" s="3"/>
      <c r="T11" s="3"/>
      <c r="U11">
        <f t="shared" si="10"/>
        <v>7</v>
      </c>
      <c r="V11">
        <f t="shared" si="11"/>
        <v>7</v>
      </c>
      <c r="W11">
        <f t="shared" si="12"/>
        <v>7</v>
      </c>
      <c r="X11">
        <f t="shared" si="13"/>
        <v>7</v>
      </c>
      <c r="Y11">
        <f t="shared" si="14"/>
        <v>14</v>
      </c>
    </row>
    <row r="12" spans="7:20" ht="15">
      <c r="G12" s="2"/>
      <c r="I12" s="2"/>
      <c r="L12" s="3"/>
      <c r="O12" s="3"/>
      <c r="P12" s="3"/>
      <c r="Q12" s="3"/>
      <c r="R12" s="3"/>
      <c r="S12" s="3"/>
      <c r="T12" s="3"/>
    </row>
    <row r="13" spans="15:20" ht="15">
      <c r="O13" s="3"/>
      <c r="P13" s="3"/>
      <c r="Q13" s="3"/>
      <c r="R13" s="3"/>
      <c r="S13" s="3"/>
      <c r="T13" s="3"/>
    </row>
    <row r="14" spans="1:23" ht="15">
      <c r="A14" t="s">
        <v>13</v>
      </c>
      <c r="B14" t="s">
        <v>12</v>
      </c>
      <c r="C14" t="s">
        <v>51</v>
      </c>
      <c r="D14" t="s">
        <v>52</v>
      </c>
      <c r="E14" s="2">
        <v>0.0033009259259259263</v>
      </c>
      <c r="F14" s="1">
        <f>RANK(E14,E$14:E$20,1)</f>
        <v>2</v>
      </c>
      <c r="H14" s="1" t="e">
        <f aca="true" t="shared" si="15" ref="H14:H20">RANK(G14,G$14:G$20,1)</f>
        <v>#N/A</v>
      </c>
      <c r="J14" s="1" t="e">
        <f aca="true" t="shared" si="16" ref="J14:J20">RANK(I14,I$14:I$20,1)</f>
        <v>#N/A</v>
      </c>
      <c r="M14" s="1" t="e">
        <f>RANK(L14,L$14:L$20,1)</f>
        <v>#N/A</v>
      </c>
      <c r="O14" s="3">
        <f aca="true" t="shared" si="17" ref="O14:O20">E14</f>
        <v>0.0033009259259259263</v>
      </c>
      <c r="P14" s="3">
        <f aca="true" t="shared" si="18" ref="P14:P20">G14</f>
        <v>0</v>
      </c>
      <c r="Q14" s="3">
        <f aca="true" t="shared" si="19" ref="Q14:Q20">I14</f>
        <v>0</v>
      </c>
      <c r="R14" s="3"/>
      <c r="S14" s="3"/>
      <c r="T14" s="3"/>
      <c r="U14">
        <f aca="true" t="shared" si="20" ref="U14:U20">F14</f>
        <v>2</v>
      </c>
      <c r="V14" t="e">
        <f aca="true" t="shared" si="21" ref="V14:V20">H14</f>
        <v>#N/A</v>
      </c>
      <c r="W14" t="e">
        <f aca="true" t="shared" si="22" ref="W14:W20">J14</f>
        <v>#N/A</v>
      </c>
    </row>
    <row r="15" spans="1:23" ht="15">
      <c r="A15" t="s">
        <v>13</v>
      </c>
      <c r="B15" t="s">
        <v>12</v>
      </c>
      <c r="C15" t="s">
        <v>53</v>
      </c>
      <c r="D15" t="s">
        <v>52</v>
      </c>
      <c r="E15" s="2">
        <v>0.003358796296296297</v>
      </c>
      <c r="F15" s="1">
        <f aca="true" t="shared" si="23" ref="F15:F22">RANK(E15,E$14:E$20,1)</f>
        <v>4</v>
      </c>
      <c r="H15" s="1" t="e">
        <f t="shared" si="15"/>
        <v>#N/A</v>
      </c>
      <c r="J15" s="1" t="e">
        <f t="shared" si="16"/>
        <v>#N/A</v>
      </c>
      <c r="M15" s="1" t="e">
        <f aca="true" t="shared" si="24" ref="M15:M20">RANK(L15,L$14:L$20,1)</f>
        <v>#N/A</v>
      </c>
      <c r="O15" s="3">
        <f t="shared" si="17"/>
        <v>0.003358796296296297</v>
      </c>
      <c r="P15" s="3">
        <f t="shared" si="18"/>
        <v>0</v>
      </c>
      <c r="Q15" s="3">
        <f t="shared" si="19"/>
        <v>0</v>
      </c>
      <c r="R15" s="3"/>
      <c r="S15" s="3"/>
      <c r="T15" s="3"/>
      <c r="U15">
        <f t="shared" si="20"/>
        <v>4</v>
      </c>
      <c r="V15" t="e">
        <f t="shared" si="21"/>
        <v>#N/A</v>
      </c>
      <c r="W15" t="e">
        <f t="shared" si="22"/>
        <v>#N/A</v>
      </c>
    </row>
    <row r="16" spans="1:23" ht="15">
      <c r="A16" t="s">
        <v>13</v>
      </c>
      <c r="B16" t="s">
        <v>18</v>
      </c>
      <c r="C16" t="s">
        <v>57</v>
      </c>
      <c r="D16" t="s">
        <v>43</v>
      </c>
      <c r="E16" s="2">
        <v>0.0028124999999999995</v>
      </c>
      <c r="F16" s="1">
        <f t="shared" si="23"/>
        <v>1</v>
      </c>
      <c r="H16" s="1" t="e">
        <f t="shared" si="15"/>
        <v>#N/A</v>
      </c>
      <c r="J16" s="1" t="e">
        <f t="shared" si="16"/>
        <v>#N/A</v>
      </c>
      <c r="M16" s="1" t="e">
        <f t="shared" si="24"/>
        <v>#N/A</v>
      </c>
      <c r="O16" s="3">
        <f t="shared" si="17"/>
        <v>0.0028124999999999995</v>
      </c>
      <c r="P16" s="3">
        <f t="shared" si="18"/>
        <v>0</v>
      </c>
      <c r="Q16" s="3">
        <f t="shared" si="19"/>
        <v>0</v>
      </c>
      <c r="R16" s="3"/>
      <c r="S16" s="3"/>
      <c r="T16" s="3"/>
      <c r="U16">
        <f t="shared" si="20"/>
        <v>1</v>
      </c>
      <c r="V16" t="e">
        <f t="shared" si="21"/>
        <v>#N/A</v>
      </c>
      <c r="W16" t="e">
        <f t="shared" si="22"/>
        <v>#N/A</v>
      </c>
    </row>
    <row r="17" spans="1:23" ht="15">
      <c r="A17" t="s">
        <v>13</v>
      </c>
      <c r="B17" t="s">
        <v>19</v>
      </c>
      <c r="C17" t="s">
        <v>58</v>
      </c>
      <c r="D17" t="s">
        <v>46</v>
      </c>
      <c r="E17" s="2">
        <v>0.0033009259259259263</v>
      </c>
      <c r="F17" s="1">
        <f t="shared" si="23"/>
        <v>2</v>
      </c>
      <c r="H17" s="1" t="e">
        <f t="shared" si="15"/>
        <v>#N/A</v>
      </c>
      <c r="J17" s="1" t="e">
        <f t="shared" si="16"/>
        <v>#N/A</v>
      </c>
      <c r="M17" s="1" t="e">
        <f t="shared" si="24"/>
        <v>#N/A</v>
      </c>
      <c r="O17" s="3">
        <f t="shared" si="17"/>
        <v>0.0033009259259259263</v>
      </c>
      <c r="P17" s="3">
        <f t="shared" si="18"/>
        <v>0</v>
      </c>
      <c r="Q17" s="3">
        <f t="shared" si="19"/>
        <v>0</v>
      </c>
      <c r="R17" s="3"/>
      <c r="S17" s="3"/>
      <c r="T17" s="3"/>
      <c r="U17">
        <f t="shared" si="20"/>
        <v>2</v>
      </c>
      <c r="V17" t="e">
        <f t="shared" si="21"/>
        <v>#N/A</v>
      </c>
      <c r="W17" t="e">
        <f t="shared" si="22"/>
        <v>#N/A</v>
      </c>
    </row>
    <row r="18" spans="1:23" ht="15">
      <c r="A18" t="s">
        <v>13</v>
      </c>
      <c r="B18" t="s">
        <v>11</v>
      </c>
      <c r="C18" t="s">
        <v>59</v>
      </c>
      <c r="D18" t="s">
        <v>43</v>
      </c>
      <c r="F18" s="1" t="e">
        <f t="shared" si="23"/>
        <v>#N/A</v>
      </c>
      <c r="H18" s="1" t="e">
        <f t="shared" si="15"/>
        <v>#N/A</v>
      </c>
      <c r="J18" s="1" t="e">
        <f t="shared" si="16"/>
        <v>#N/A</v>
      </c>
      <c r="M18" s="1" t="e">
        <f t="shared" si="24"/>
        <v>#N/A</v>
      </c>
      <c r="O18" s="3">
        <f t="shared" si="17"/>
        <v>0</v>
      </c>
      <c r="P18" s="3">
        <f t="shared" si="18"/>
        <v>0</v>
      </c>
      <c r="Q18" s="3">
        <f t="shared" si="19"/>
        <v>0</v>
      </c>
      <c r="R18" s="3"/>
      <c r="S18" s="3"/>
      <c r="T18" s="3"/>
      <c r="U18" t="e">
        <f t="shared" si="20"/>
        <v>#N/A</v>
      </c>
      <c r="V18" t="e">
        <f t="shared" si="21"/>
        <v>#N/A</v>
      </c>
      <c r="W18" t="e">
        <f t="shared" si="22"/>
        <v>#N/A</v>
      </c>
    </row>
    <row r="19" spans="1:23" ht="15">
      <c r="A19" t="s">
        <v>13</v>
      </c>
      <c r="B19" t="s">
        <v>27</v>
      </c>
      <c r="C19" t="s">
        <v>27</v>
      </c>
      <c r="D19" t="s">
        <v>66</v>
      </c>
      <c r="F19" s="1" t="e">
        <f t="shared" si="23"/>
        <v>#N/A</v>
      </c>
      <c r="H19" s="1" t="e">
        <f t="shared" si="15"/>
        <v>#N/A</v>
      </c>
      <c r="J19" s="1" t="e">
        <f t="shared" si="16"/>
        <v>#N/A</v>
      </c>
      <c r="M19" s="1" t="e">
        <f t="shared" si="24"/>
        <v>#N/A</v>
      </c>
      <c r="O19" s="3">
        <f t="shared" si="17"/>
        <v>0</v>
      </c>
      <c r="P19" s="3">
        <f t="shared" si="18"/>
        <v>0</v>
      </c>
      <c r="Q19" s="3">
        <f t="shared" si="19"/>
        <v>0</v>
      </c>
      <c r="R19" s="3"/>
      <c r="S19" s="3"/>
      <c r="T19" s="3"/>
      <c r="U19" t="e">
        <f t="shared" si="20"/>
        <v>#N/A</v>
      </c>
      <c r="V19" t="e">
        <f t="shared" si="21"/>
        <v>#N/A</v>
      </c>
      <c r="W19" t="e">
        <f t="shared" si="22"/>
        <v>#N/A</v>
      </c>
    </row>
    <row r="20" spans="1:23" ht="15">
      <c r="A20" t="s">
        <v>13</v>
      </c>
      <c r="B20" t="s">
        <v>32</v>
      </c>
      <c r="C20" t="s">
        <v>74</v>
      </c>
      <c r="D20" t="s">
        <v>56</v>
      </c>
      <c r="F20" s="1" t="e">
        <f t="shared" si="23"/>
        <v>#N/A</v>
      </c>
      <c r="H20" s="1" t="e">
        <f t="shared" si="15"/>
        <v>#N/A</v>
      </c>
      <c r="J20" s="1" t="e">
        <f t="shared" si="16"/>
        <v>#N/A</v>
      </c>
      <c r="M20" s="1" t="e">
        <f t="shared" si="24"/>
        <v>#N/A</v>
      </c>
      <c r="O20" s="3">
        <f t="shared" si="17"/>
        <v>0</v>
      </c>
      <c r="P20" s="3">
        <f t="shared" si="18"/>
        <v>0</v>
      </c>
      <c r="Q20" s="3">
        <f t="shared" si="19"/>
        <v>0</v>
      </c>
      <c r="R20" s="3"/>
      <c r="S20" s="3"/>
      <c r="T20" s="3"/>
      <c r="U20" t="e">
        <f t="shared" si="20"/>
        <v>#N/A</v>
      </c>
      <c r="V20" t="e">
        <f t="shared" si="21"/>
        <v>#N/A</v>
      </c>
      <c r="W20" t="e">
        <f t="shared" si="22"/>
        <v>#N/A</v>
      </c>
    </row>
    <row r="21" ht="15">
      <c r="F21" s="1" t="e">
        <f t="shared" si="23"/>
        <v>#N/A</v>
      </c>
    </row>
    <row r="22" spans="1:6" ht="15">
      <c r="A22" t="s">
        <v>16</v>
      </c>
      <c r="B22" t="s">
        <v>14</v>
      </c>
      <c r="C22" t="s">
        <v>14</v>
      </c>
      <c r="D22" t="s">
        <v>54</v>
      </c>
      <c r="F22" s="1" t="e">
        <f t="shared" si="23"/>
        <v>#N/A</v>
      </c>
    </row>
    <row r="23" spans="1:4" ht="15">
      <c r="A23" t="s">
        <v>16</v>
      </c>
      <c r="B23" t="s">
        <v>23</v>
      </c>
      <c r="C23" t="s">
        <v>23</v>
      </c>
      <c r="D23" t="s">
        <v>63</v>
      </c>
    </row>
    <row r="24" spans="1:4" ht="15">
      <c r="A24" t="s">
        <v>16</v>
      </c>
      <c r="B24" t="s">
        <v>28</v>
      </c>
      <c r="C24" t="s">
        <v>28</v>
      </c>
      <c r="D24" t="s">
        <v>67</v>
      </c>
    </row>
    <row r="25" spans="1:4" ht="15">
      <c r="A25" t="s">
        <v>16</v>
      </c>
      <c r="B25" t="s">
        <v>31</v>
      </c>
      <c r="C25" t="s">
        <v>72</v>
      </c>
      <c r="D25" t="s">
        <v>73</v>
      </c>
    </row>
    <row r="26" spans="1:4" ht="15">
      <c r="A26" t="s">
        <v>16</v>
      </c>
      <c r="B26" t="s">
        <v>33</v>
      </c>
      <c r="C26" t="s">
        <v>33</v>
      </c>
      <c r="D26" t="s">
        <v>75</v>
      </c>
    </row>
    <row r="27" spans="1:4" ht="15">
      <c r="A27" t="s">
        <v>16</v>
      </c>
      <c r="B27" t="s">
        <v>34</v>
      </c>
      <c r="C27" t="s">
        <v>34</v>
      </c>
      <c r="D27" t="s">
        <v>76</v>
      </c>
    </row>
    <row r="28" spans="1:4" ht="15">
      <c r="A28" t="s">
        <v>16</v>
      </c>
      <c r="B28" t="s">
        <v>1</v>
      </c>
      <c r="C28" t="s">
        <v>77</v>
      </c>
      <c r="D28" t="s">
        <v>63</v>
      </c>
    </row>
    <row r="29" spans="1:4" ht="15">
      <c r="A29" t="s">
        <v>16</v>
      </c>
      <c r="B29" t="s">
        <v>37</v>
      </c>
      <c r="C29" t="s">
        <v>80</v>
      </c>
      <c r="D29" t="s">
        <v>81</v>
      </c>
    </row>
    <row r="30" spans="1:4" ht="15">
      <c r="A30" t="s">
        <v>16</v>
      </c>
      <c r="B30" t="s">
        <v>37</v>
      </c>
      <c r="C30" t="s">
        <v>38</v>
      </c>
      <c r="D30" t="s">
        <v>81</v>
      </c>
    </row>
    <row r="31" spans="1:4" ht="15">
      <c r="A31" t="s">
        <v>16</v>
      </c>
      <c r="B31" t="s">
        <v>39</v>
      </c>
      <c r="C31" t="s">
        <v>82</v>
      </c>
      <c r="D31" t="s">
        <v>73</v>
      </c>
    </row>
    <row r="32" spans="1:4" ht="15">
      <c r="A32" t="s">
        <v>17</v>
      </c>
      <c r="B32" t="s">
        <v>3</v>
      </c>
      <c r="C32" t="s">
        <v>55</v>
      </c>
      <c r="D32" t="s">
        <v>56</v>
      </c>
    </row>
    <row r="33" spans="1:4" ht="15">
      <c r="A33" t="s">
        <v>17</v>
      </c>
      <c r="B33" t="s">
        <v>35</v>
      </c>
      <c r="C33" t="s">
        <v>35</v>
      </c>
      <c r="D33" t="s">
        <v>43</v>
      </c>
    </row>
    <row r="34" spans="1:4" ht="15">
      <c r="A34" t="s">
        <v>17</v>
      </c>
      <c r="B34" t="s">
        <v>26</v>
      </c>
      <c r="C34" t="s">
        <v>78</v>
      </c>
      <c r="D34" t="s">
        <v>43</v>
      </c>
    </row>
    <row r="35" spans="1:4" ht="15">
      <c r="A35" t="s">
        <v>5</v>
      </c>
      <c r="B35" t="s">
        <v>3</v>
      </c>
      <c r="C35" t="s">
        <v>4</v>
      </c>
      <c r="D35" t="s">
        <v>44</v>
      </c>
    </row>
    <row r="36" spans="1:4" ht="15">
      <c r="A36" t="s">
        <v>5</v>
      </c>
      <c r="B36" t="s">
        <v>8</v>
      </c>
      <c r="C36" t="s">
        <v>49</v>
      </c>
      <c r="D36" t="s">
        <v>44</v>
      </c>
    </row>
    <row r="37" spans="1:4" ht="15">
      <c r="A37" t="s">
        <v>5</v>
      </c>
      <c r="B37" t="s">
        <v>22</v>
      </c>
      <c r="C37" t="s">
        <v>62</v>
      </c>
      <c r="D37" t="s">
        <v>44</v>
      </c>
    </row>
    <row r="38" spans="1:4" ht="15">
      <c r="A38" t="s">
        <v>5</v>
      </c>
      <c r="B38" t="s">
        <v>25</v>
      </c>
      <c r="C38" t="s">
        <v>64</v>
      </c>
      <c r="D38" t="s">
        <v>65</v>
      </c>
    </row>
    <row r="39" spans="1:4" ht="15">
      <c r="A39" t="s">
        <v>21</v>
      </c>
      <c r="B39" t="s">
        <v>20</v>
      </c>
      <c r="C39" t="s">
        <v>61</v>
      </c>
      <c r="D39" t="s">
        <v>43</v>
      </c>
    </row>
    <row r="40" spans="1:4" ht="15">
      <c r="A40" t="s">
        <v>21</v>
      </c>
      <c r="B40" t="s">
        <v>24</v>
      </c>
      <c r="C40" t="s">
        <v>24</v>
      </c>
      <c r="D40" t="s">
        <v>43</v>
      </c>
    </row>
    <row r="41" spans="1:4" ht="15">
      <c r="A41" t="s">
        <v>21</v>
      </c>
      <c r="B41" t="s">
        <v>30</v>
      </c>
      <c r="C41" t="s">
        <v>30</v>
      </c>
      <c r="D41" t="s">
        <v>69</v>
      </c>
    </row>
    <row r="42" spans="1:4" ht="15">
      <c r="A42" t="s">
        <v>21</v>
      </c>
      <c r="B42" t="s">
        <v>40</v>
      </c>
      <c r="C42" t="s">
        <v>83</v>
      </c>
      <c r="D42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1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2" width="5.7109375" style="0" customWidth="1"/>
    <col min="3" max="3" width="14.00390625" style="0" customWidth="1"/>
    <col min="4" max="5" width="19.28125" style="0" customWidth="1"/>
    <col min="6" max="6" width="9.140625" style="0" customWidth="1"/>
    <col min="7" max="7" width="6.00390625" style="0" customWidth="1"/>
    <col min="9" max="9" width="5.8515625" style="0" customWidth="1"/>
    <col min="10" max="10" width="8.57421875" style="0" customWidth="1"/>
    <col min="11" max="11" width="6.28125" style="0" customWidth="1"/>
    <col min="12" max="12" width="5.28125" style="0" customWidth="1"/>
    <col min="13" max="13" width="13.00390625" style="0" customWidth="1"/>
  </cols>
  <sheetData>
    <row r="2" spans="4:5" ht="15">
      <c r="D2" s="6" t="s">
        <v>102</v>
      </c>
      <c r="E2" s="6"/>
    </row>
    <row r="3" ht="15">
      <c r="D3" t="s">
        <v>105</v>
      </c>
    </row>
    <row r="4" spans="4:5" ht="15">
      <c r="D4" s="6" t="s">
        <v>103</v>
      </c>
      <c r="E4" s="5">
        <v>40607</v>
      </c>
    </row>
    <row r="5" spans="4:5" ht="15">
      <c r="D5" s="6" t="s">
        <v>106</v>
      </c>
      <c r="E5" s="6"/>
    </row>
    <row r="6" spans="32:105" ht="15"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32:105" ht="15"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28" customFormat="1" ht="12.75">
      <c r="A8" s="25" t="s">
        <v>112</v>
      </c>
      <c r="B8" s="25" t="s">
        <v>109</v>
      </c>
      <c r="C8" s="25" t="s">
        <v>101</v>
      </c>
      <c r="D8" s="25" t="s">
        <v>104</v>
      </c>
      <c r="E8" s="25" t="s">
        <v>202</v>
      </c>
      <c r="F8" s="26" t="s">
        <v>85</v>
      </c>
      <c r="G8" s="27" t="s">
        <v>86</v>
      </c>
      <c r="H8" s="25" t="s">
        <v>87</v>
      </c>
      <c r="I8" s="27" t="s">
        <v>86</v>
      </c>
      <c r="J8" s="25" t="s">
        <v>88</v>
      </c>
      <c r="K8" s="27" t="s">
        <v>86</v>
      </c>
      <c r="L8" s="25" t="s">
        <v>111</v>
      </c>
      <c r="M8" s="61" t="s">
        <v>218</v>
      </c>
      <c r="N8" s="62"/>
      <c r="O8" s="63"/>
      <c r="P8" s="63"/>
      <c r="Q8" s="63"/>
      <c r="R8" s="63"/>
      <c r="S8" s="63"/>
      <c r="T8" s="63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</row>
    <row r="9" spans="1:105" s="37" customFormat="1" ht="12.75">
      <c r="A9" s="65">
        <v>1</v>
      </c>
      <c r="B9" s="41">
        <v>5</v>
      </c>
      <c r="C9" s="31" t="s">
        <v>107</v>
      </c>
      <c r="D9" s="31" t="s">
        <v>116</v>
      </c>
      <c r="E9" s="31" t="s">
        <v>117</v>
      </c>
      <c r="F9" s="32">
        <v>0.0019050925925925926</v>
      </c>
      <c r="G9" s="33">
        <f aca="true" t="shared" si="0" ref="G9:G18">RANK(F9,F$9:F$18,1)</f>
        <v>2</v>
      </c>
      <c r="H9" s="32">
        <v>0.0019849537037037036</v>
      </c>
      <c r="I9" s="33">
        <f aca="true" t="shared" si="1" ref="I9:I18">RANK(H9,H$9:H$18,1)</f>
        <v>1</v>
      </c>
      <c r="J9" s="32">
        <v>0.0020081018518518516</v>
      </c>
      <c r="K9" s="33">
        <f aca="true" t="shared" si="2" ref="K9:K18">RANK(J9,J$9:J$18,1)</f>
        <v>1</v>
      </c>
      <c r="L9" s="33">
        <v>2</v>
      </c>
      <c r="M9" s="34">
        <v>20</v>
      </c>
      <c r="N9" s="35"/>
      <c r="O9" s="36"/>
      <c r="P9" s="36"/>
      <c r="Q9" s="36"/>
      <c r="R9" s="36"/>
      <c r="S9" s="36"/>
      <c r="T9" s="36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</row>
    <row r="10" spans="1:105" s="37" customFormat="1" ht="12.75">
      <c r="A10" s="65">
        <v>2</v>
      </c>
      <c r="B10" s="41">
        <v>8</v>
      </c>
      <c r="C10" s="31" t="s">
        <v>107</v>
      </c>
      <c r="D10" s="31" t="s">
        <v>121</v>
      </c>
      <c r="E10" s="31" t="s">
        <v>66</v>
      </c>
      <c r="F10" s="32">
        <v>0.0019027777777777778</v>
      </c>
      <c r="G10" s="33">
        <f t="shared" si="0"/>
        <v>1</v>
      </c>
      <c r="H10" s="32">
        <v>0.002701388888888889</v>
      </c>
      <c r="I10" s="33">
        <f t="shared" si="1"/>
        <v>10</v>
      </c>
      <c r="J10" s="32">
        <v>0.0020682870370370373</v>
      </c>
      <c r="K10" s="33">
        <f t="shared" si="2"/>
        <v>2</v>
      </c>
      <c r="L10" s="33">
        <v>3</v>
      </c>
      <c r="M10" s="34">
        <v>17</v>
      </c>
      <c r="N10" s="35"/>
      <c r="O10" s="36"/>
      <c r="P10" s="36"/>
      <c r="Q10" s="36"/>
      <c r="R10" s="36"/>
      <c r="S10" s="36"/>
      <c r="T10" s="36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</row>
    <row r="11" spans="1:20" s="37" customFormat="1" ht="12.75">
      <c r="A11" s="65">
        <v>3</v>
      </c>
      <c r="B11" s="41">
        <v>3</v>
      </c>
      <c r="C11" s="31" t="s">
        <v>107</v>
      </c>
      <c r="D11" s="31" t="s">
        <v>78</v>
      </c>
      <c r="E11" s="31" t="s">
        <v>43</v>
      </c>
      <c r="F11" s="32">
        <v>0.001982638888888889</v>
      </c>
      <c r="G11" s="33">
        <f t="shared" si="0"/>
        <v>3</v>
      </c>
      <c r="H11" s="32">
        <v>0.0020844907407407405</v>
      </c>
      <c r="I11" s="33">
        <f t="shared" si="1"/>
        <v>2</v>
      </c>
      <c r="J11" s="32">
        <v>0.002097222222222222</v>
      </c>
      <c r="K11" s="33">
        <f t="shared" si="2"/>
        <v>3</v>
      </c>
      <c r="L11" s="33">
        <v>5</v>
      </c>
      <c r="M11" s="34">
        <v>15</v>
      </c>
      <c r="N11" s="35"/>
      <c r="O11" s="36"/>
      <c r="P11" s="36"/>
      <c r="Q11" s="36"/>
      <c r="R11" s="36"/>
      <c r="S11" s="36"/>
      <c r="T11" s="36"/>
    </row>
    <row r="12" spans="1:20" s="37" customFormat="1" ht="12.75">
      <c r="A12" s="65">
        <v>4</v>
      </c>
      <c r="B12" s="41">
        <v>2</v>
      </c>
      <c r="C12" s="31" t="s">
        <v>107</v>
      </c>
      <c r="D12" s="31" t="s">
        <v>113</v>
      </c>
      <c r="E12" s="31" t="s">
        <v>43</v>
      </c>
      <c r="F12" s="32">
        <v>0.0019930555555555556</v>
      </c>
      <c r="G12" s="33">
        <f t="shared" si="0"/>
        <v>4</v>
      </c>
      <c r="H12" s="32">
        <v>0.0020983796296296293</v>
      </c>
      <c r="I12" s="33">
        <f t="shared" si="1"/>
        <v>3</v>
      </c>
      <c r="J12" s="32">
        <v>0.002119212962962963</v>
      </c>
      <c r="K12" s="33">
        <f t="shared" si="2"/>
        <v>4</v>
      </c>
      <c r="L12" s="33">
        <v>7</v>
      </c>
      <c r="M12" s="34">
        <v>13</v>
      </c>
      <c r="N12" s="35"/>
      <c r="O12" s="36"/>
      <c r="P12" s="36"/>
      <c r="Q12" s="36"/>
      <c r="R12" s="36"/>
      <c r="S12" s="36"/>
      <c r="T12" s="36"/>
    </row>
    <row r="13" spans="1:20" s="37" customFormat="1" ht="12.75">
      <c r="A13" s="65">
        <v>5</v>
      </c>
      <c r="B13" s="41">
        <v>6</v>
      </c>
      <c r="C13" s="31" t="s">
        <v>107</v>
      </c>
      <c r="D13" s="31" t="s">
        <v>118</v>
      </c>
      <c r="E13" s="31" t="s">
        <v>119</v>
      </c>
      <c r="F13" s="32">
        <v>0.002011574074074074</v>
      </c>
      <c r="G13" s="33">
        <f t="shared" si="0"/>
        <v>5</v>
      </c>
      <c r="H13" s="32">
        <v>0.0021608796296296298</v>
      </c>
      <c r="I13" s="33">
        <f t="shared" si="1"/>
        <v>4</v>
      </c>
      <c r="J13" s="32">
        <v>0.002173611111111111</v>
      </c>
      <c r="K13" s="33">
        <f t="shared" si="2"/>
        <v>6</v>
      </c>
      <c r="L13" s="33">
        <v>9</v>
      </c>
      <c r="M13" s="34">
        <v>12</v>
      </c>
      <c r="N13" s="35"/>
      <c r="O13" s="36"/>
      <c r="P13" s="36"/>
      <c r="Q13" s="36"/>
      <c r="R13" s="36"/>
      <c r="S13" s="36"/>
      <c r="T13" s="36"/>
    </row>
    <row r="14" spans="1:20" s="37" customFormat="1" ht="12.75">
      <c r="A14" s="65">
        <v>6</v>
      </c>
      <c r="B14" s="41">
        <v>9</v>
      </c>
      <c r="C14" s="31" t="s">
        <v>107</v>
      </c>
      <c r="D14" s="31" t="s">
        <v>123</v>
      </c>
      <c r="E14" s="31" t="s">
        <v>122</v>
      </c>
      <c r="F14" s="32">
        <v>0.002105324074074074</v>
      </c>
      <c r="G14" s="33">
        <f t="shared" si="0"/>
        <v>6</v>
      </c>
      <c r="H14" s="32">
        <v>0.0022013888888888886</v>
      </c>
      <c r="I14" s="33">
        <f t="shared" si="1"/>
        <v>5</v>
      </c>
      <c r="J14" s="32">
        <v>0.002167824074074074</v>
      </c>
      <c r="K14" s="33">
        <f t="shared" si="2"/>
        <v>5</v>
      </c>
      <c r="L14" s="33">
        <v>10</v>
      </c>
      <c r="M14" s="34">
        <v>11</v>
      </c>
      <c r="N14" s="35"/>
      <c r="O14" s="36"/>
      <c r="P14" s="36"/>
      <c r="Q14" s="36"/>
      <c r="R14" s="36"/>
      <c r="S14" s="36"/>
      <c r="T14" s="36"/>
    </row>
    <row r="15" spans="1:20" s="37" customFormat="1" ht="12.75">
      <c r="A15" s="65">
        <v>7</v>
      </c>
      <c r="B15" s="41">
        <v>7</v>
      </c>
      <c r="C15" s="31" t="s">
        <v>107</v>
      </c>
      <c r="D15" s="31" t="s">
        <v>120</v>
      </c>
      <c r="E15" s="31" t="s">
        <v>46</v>
      </c>
      <c r="F15" s="32">
        <v>0.0022025462962962966</v>
      </c>
      <c r="G15" s="33">
        <f t="shared" si="0"/>
        <v>8</v>
      </c>
      <c r="H15" s="32">
        <v>0.0022372685185185186</v>
      </c>
      <c r="I15" s="33">
        <f t="shared" si="1"/>
        <v>6</v>
      </c>
      <c r="J15" s="32">
        <v>0.0022106481481481478</v>
      </c>
      <c r="K15" s="33">
        <f t="shared" si="2"/>
        <v>7</v>
      </c>
      <c r="L15" s="33">
        <v>13</v>
      </c>
      <c r="M15" s="34">
        <v>10</v>
      </c>
      <c r="N15" s="35"/>
      <c r="O15" s="36"/>
      <c r="P15" s="36"/>
      <c r="Q15" s="36"/>
      <c r="R15" s="36"/>
      <c r="S15" s="36"/>
      <c r="T15" s="36"/>
    </row>
    <row r="16" spans="1:14" s="37" customFormat="1" ht="12.75">
      <c r="A16" s="65">
        <v>8</v>
      </c>
      <c r="B16" s="41">
        <v>4</v>
      </c>
      <c r="C16" s="31" t="s">
        <v>107</v>
      </c>
      <c r="D16" s="31" t="s">
        <v>114</v>
      </c>
      <c r="E16" s="31" t="s">
        <v>115</v>
      </c>
      <c r="F16" s="32">
        <v>0.0021979166666666666</v>
      </c>
      <c r="G16" s="33">
        <f t="shared" si="0"/>
        <v>7</v>
      </c>
      <c r="H16" s="32">
        <v>0.002469907407407407</v>
      </c>
      <c r="I16" s="33">
        <f t="shared" si="1"/>
        <v>8</v>
      </c>
      <c r="J16" s="32">
        <v>0.002392361111111111</v>
      </c>
      <c r="K16" s="33">
        <f t="shared" si="2"/>
        <v>10</v>
      </c>
      <c r="L16" s="33">
        <v>15</v>
      </c>
      <c r="M16" s="34">
        <v>9</v>
      </c>
      <c r="N16" s="35"/>
    </row>
    <row r="17" spans="1:14" s="37" customFormat="1" ht="12.75">
      <c r="A17" s="65">
        <v>9</v>
      </c>
      <c r="B17" s="41">
        <v>1</v>
      </c>
      <c r="C17" s="31" t="s">
        <v>107</v>
      </c>
      <c r="D17" s="31" t="s">
        <v>108</v>
      </c>
      <c r="E17" s="31" t="s">
        <v>110</v>
      </c>
      <c r="F17" s="32">
        <v>0.002211805555555556</v>
      </c>
      <c r="G17" s="33">
        <f t="shared" si="0"/>
        <v>9</v>
      </c>
      <c r="H17" s="32">
        <v>0.0023194444444444443</v>
      </c>
      <c r="I17" s="33">
        <f t="shared" si="1"/>
        <v>7</v>
      </c>
      <c r="J17" s="32">
        <v>0.002275462962962963</v>
      </c>
      <c r="K17" s="33">
        <f t="shared" si="2"/>
        <v>8</v>
      </c>
      <c r="L17" s="33">
        <v>15</v>
      </c>
      <c r="M17" s="34">
        <v>8</v>
      </c>
      <c r="N17" s="35"/>
    </row>
    <row r="18" spans="1:13" s="37" customFormat="1" ht="12.75">
      <c r="A18" s="65">
        <v>10</v>
      </c>
      <c r="B18" s="41">
        <v>10</v>
      </c>
      <c r="C18" s="31" t="s">
        <v>107</v>
      </c>
      <c r="D18" s="31" t="s">
        <v>124</v>
      </c>
      <c r="E18" s="31" t="s">
        <v>122</v>
      </c>
      <c r="F18" s="32">
        <v>0.0023275462962962963</v>
      </c>
      <c r="G18" s="33">
        <f t="shared" si="0"/>
        <v>10</v>
      </c>
      <c r="H18" s="32">
        <v>0.002585648148148148</v>
      </c>
      <c r="I18" s="33">
        <f t="shared" si="1"/>
        <v>9</v>
      </c>
      <c r="J18" s="32">
        <v>0.002391203703703704</v>
      </c>
      <c r="K18" s="33">
        <f t="shared" si="2"/>
        <v>9</v>
      </c>
      <c r="L18" s="33">
        <v>18</v>
      </c>
      <c r="M18" s="34">
        <v>7</v>
      </c>
    </row>
    <row r="19" ht="15">
      <c r="A19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6.00390625" style="0" customWidth="1"/>
    <col min="2" max="2" width="5.421875" style="0" customWidth="1"/>
    <col min="3" max="3" width="14.28125" style="0" customWidth="1"/>
    <col min="4" max="4" width="16.7109375" style="0" customWidth="1"/>
    <col min="5" max="5" width="13.57421875" style="0" customWidth="1"/>
    <col min="6" max="6" width="8.421875" style="0" customWidth="1"/>
    <col min="7" max="7" width="6.7109375" style="0" customWidth="1"/>
    <col min="8" max="8" width="8.140625" style="0" customWidth="1"/>
    <col min="9" max="9" width="7.140625" style="0" customWidth="1"/>
    <col min="10" max="10" width="8.140625" style="0" customWidth="1"/>
    <col min="11" max="11" width="6.7109375" style="0" customWidth="1"/>
    <col min="12" max="12" width="7.00390625" style="0" customWidth="1"/>
    <col min="13" max="13" width="9.140625" style="0" customWidth="1"/>
  </cols>
  <sheetData>
    <row r="2" spans="4:5" ht="15">
      <c r="D2" s="6" t="s">
        <v>102</v>
      </c>
      <c r="E2" s="6"/>
    </row>
    <row r="3" ht="15">
      <c r="D3" t="s">
        <v>105</v>
      </c>
    </row>
    <row r="4" spans="4:5" ht="15">
      <c r="D4" s="6" t="s">
        <v>103</v>
      </c>
      <c r="E4" s="8">
        <v>40607</v>
      </c>
    </row>
    <row r="5" spans="4:5" ht="15">
      <c r="D5" s="6" t="s">
        <v>106</v>
      </c>
      <c r="E5" s="6"/>
    </row>
    <row r="8" spans="1:13" ht="15">
      <c r="A8" s="25" t="s">
        <v>112</v>
      </c>
      <c r="B8" s="25" t="s">
        <v>109</v>
      </c>
      <c r="C8" s="25" t="s">
        <v>101</v>
      </c>
      <c r="D8" s="25" t="s">
        <v>104</v>
      </c>
      <c r="E8" s="25" t="s">
        <v>202</v>
      </c>
      <c r="F8" s="26" t="s">
        <v>85</v>
      </c>
      <c r="G8" s="27" t="s">
        <v>86</v>
      </c>
      <c r="H8" s="25" t="s">
        <v>87</v>
      </c>
      <c r="I8" s="27" t="s">
        <v>86</v>
      </c>
      <c r="J8" s="25" t="s">
        <v>88</v>
      </c>
      <c r="K8" s="27" t="s">
        <v>86</v>
      </c>
      <c r="L8" s="25" t="s">
        <v>111</v>
      </c>
      <c r="M8" s="25" t="s">
        <v>229</v>
      </c>
    </row>
    <row r="9" spans="1:13" ht="15">
      <c r="A9" s="65">
        <v>1</v>
      </c>
      <c r="B9" s="41">
        <v>11</v>
      </c>
      <c r="C9" s="31" t="s">
        <v>125</v>
      </c>
      <c r="D9" s="31" t="s">
        <v>126</v>
      </c>
      <c r="E9" s="31" t="s">
        <v>46</v>
      </c>
      <c r="F9" s="32">
        <v>0.0020381944444444445</v>
      </c>
      <c r="G9" s="33">
        <f>RANK(F9,F$9:F$12,1)</f>
        <v>3</v>
      </c>
      <c r="H9" s="32">
        <v>0.002065972222222222</v>
      </c>
      <c r="I9" s="33">
        <f>RANK(H9,H$9:H$12,1)</f>
        <v>1</v>
      </c>
      <c r="J9" s="32">
        <v>0.002064814814814815</v>
      </c>
      <c r="K9" s="33">
        <f>RANK(J9,J$9:J$12,1)</f>
        <v>1</v>
      </c>
      <c r="L9" s="33">
        <v>2</v>
      </c>
      <c r="M9" s="34">
        <v>20</v>
      </c>
    </row>
    <row r="10" spans="1:13" ht="15">
      <c r="A10" s="65">
        <v>2</v>
      </c>
      <c r="B10" s="41">
        <v>14</v>
      </c>
      <c r="C10" s="31" t="s">
        <v>125</v>
      </c>
      <c r="D10" s="31" t="s">
        <v>127</v>
      </c>
      <c r="E10" s="31" t="s">
        <v>46</v>
      </c>
      <c r="F10" s="32">
        <v>0.002019675925925926</v>
      </c>
      <c r="G10" s="33">
        <f>RANK(F10,F$9:F$12,1)</f>
        <v>1</v>
      </c>
      <c r="H10" s="32">
        <v>0.0020798611111111113</v>
      </c>
      <c r="I10" s="33">
        <f>RANK(H10,H$9:H$12,1)</f>
        <v>2</v>
      </c>
      <c r="J10" s="32">
        <v>0.0021087962962962965</v>
      </c>
      <c r="K10" s="33">
        <f>RANK(J10,J$9:J$12,1)</f>
        <v>2</v>
      </c>
      <c r="L10" s="33">
        <v>3</v>
      </c>
      <c r="M10" s="34">
        <v>17</v>
      </c>
    </row>
    <row r="11" spans="1:13" ht="15">
      <c r="A11" s="65">
        <v>3</v>
      </c>
      <c r="B11" s="41">
        <v>12</v>
      </c>
      <c r="C11" s="31" t="s">
        <v>125</v>
      </c>
      <c r="D11" s="31" t="s">
        <v>61</v>
      </c>
      <c r="E11" s="31" t="s">
        <v>43</v>
      </c>
      <c r="F11" s="32">
        <v>0.0020266203703703705</v>
      </c>
      <c r="G11" s="33">
        <f>RANK(F11,F$9:F$12,1)</f>
        <v>2</v>
      </c>
      <c r="H11" s="32">
        <v>0.0021087962962962965</v>
      </c>
      <c r="I11" s="33">
        <f>RANK(H11,H$9:H$12,1)</f>
        <v>3</v>
      </c>
      <c r="J11" s="32">
        <v>0.0021782407407407406</v>
      </c>
      <c r="K11" s="33">
        <f>RANK(J11,J$9:J$12,1)</f>
        <v>3</v>
      </c>
      <c r="L11" s="33">
        <v>5</v>
      </c>
      <c r="M11" s="34">
        <v>15</v>
      </c>
    </row>
    <row r="12" spans="1:13" ht="15">
      <c r="A12" s="65">
        <v>4</v>
      </c>
      <c r="B12" s="41">
        <v>15</v>
      </c>
      <c r="C12" s="31" t="s">
        <v>125</v>
      </c>
      <c r="D12" s="31" t="s">
        <v>128</v>
      </c>
      <c r="E12" s="31" t="s">
        <v>46</v>
      </c>
      <c r="F12" s="32">
        <v>0.0022835648148148147</v>
      </c>
      <c r="G12" s="33">
        <f>RANK(F12,F$9:F$12,1)</f>
        <v>4</v>
      </c>
      <c r="H12" s="32">
        <v>0.0024004629629629627</v>
      </c>
      <c r="I12" s="33">
        <f>RANK(H12,H$9:H$12,1)</f>
        <v>4</v>
      </c>
      <c r="J12" s="32">
        <v>0.0023483796296296295</v>
      </c>
      <c r="K12" s="33">
        <f>RANK(J12,J$9:J$12,1)</f>
        <v>4</v>
      </c>
      <c r="L12" s="33">
        <v>8</v>
      </c>
      <c r="M12" s="34">
        <v>13</v>
      </c>
    </row>
    <row r="13" spans="6:11" ht="15">
      <c r="F13" s="2"/>
      <c r="G13" s="1"/>
      <c r="I13" s="1"/>
      <c r="K13" s="1"/>
    </row>
    <row r="14" spans="6:7" ht="15">
      <c r="F14" s="2"/>
      <c r="G1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34"/>
  <sheetViews>
    <sheetView zoomScalePageLayoutView="0" workbookViewId="0" topLeftCell="A7">
      <selection activeCell="G28" sqref="G28"/>
    </sheetView>
  </sheetViews>
  <sheetFormatPr defaultColWidth="9.140625" defaultRowHeight="15"/>
  <cols>
    <col min="1" max="1" width="7.00390625" style="0" customWidth="1"/>
    <col min="2" max="2" width="6.140625" style="0" customWidth="1"/>
    <col min="3" max="3" width="9.8515625" style="0" customWidth="1"/>
    <col min="4" max="4" width="19.57421875" style="0" customWidth="1"/>
    <col min="5" max="5" width="13.7109375" style="0" customWidth="1"/>
    <col min="6" max="6" width="10.28125" style="0" customWidth="1"/>
    <col min="7" max="7" width="8.421875" style="0" customWidth="1"/>
    <col min="11" max="11" width="7.7109375" style="0" customWidth="1"/>
    <col min="12" max="12" width="6.00390625" style="1" customWidth="1"/>
    <col min="13" max="13" width="9.57421875" style="0" customWidth="1"/>
  </cols>
  <sheetData>
    <row r="2" spans="4:5" ht="15">
      <c r="D2" s="6" t="s">
        <v>102</v>
      </c>
      <c r="E2" s="6"/>
    </row>
    <row r="3" ht="15">
      <c r="D3" t="s">
        <v>105</v>
      </c>
    </row>
    <row r="4" spans="4:5" ht="15">
      <c r="D4" s="6" t="s">
        <v>103</v>
      </c>
      <c r="E4" s="5">
        <v>40607</v>
      </c>
    </row>
    <row r="5" spans="4:5" ht="15">
      <c r="D5" s="6" t="s">
        <v>106</v>
      </c>
      <c r="E5" s="6"/>
    </row>
    <row r="8" spans="1:37" s="7" customFormat="1" ht="15">
      <c r="A8" s="23" t="s">
        <v>112</v>
      </c>
      <c r="B8" s="58" t="s">
        <v>109</v>
      </c>
      <c r="C8" s="58" t="s">
        <v>101</v>
      </c>
      <c r="D8" s="59" t="s">
        <v>104</v>
      </c>
      <c r="E8" s="59" t="s">
        <v>129</v>
      </c>
      <c r="F8" s="22" t="s">
        <v>85</v>
      </c>
      <c r="G8" s="23" t="s">
        <v>86</v>
      </c>
      <c r="H8" s="23" t="s">
        <v>87</v>
      </c>
      <c r="I8" s="23" t="s">
        <v>86</v>
      </c>
      <c r="J8" s="23" t="s">
        <v>88</v>
      </c>
      <c r="K8" s="23" t="s">
        <v>86</v>
      </c>
      <c r="L8" s="23" t="s">
        <v>111</v>
      </c>
      <c r="M8" s="23" t="s">
        <v>229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13" ht="15">
      <c r="A9" s="29">
        <v>1</v>
      </c>
      <c r="B9" s="31">
        <v>25</v>
      </c>
      <c r="C9" s="31" t="s">
        <v>244</v>
      </c>
      <c r="D9" s="31" t="s">
        <v>135</v>
      </c>
      <c r="E9" s="31" t="s">
        <v>136</v>
      </c>
      <c r="F9" s="32">
        <v>0.0017974537037037037</v>
      </c>
      <c r="G9" s="33">
        <f>RANK(F9,F$9:F24,1)</f>
        <v>1</v>
      </c>
      <c r="H9" s="32">
        <v>0.0019363425925925926</v>
      </c>
      <c r="I9" s="33">
        <f>RANK(H9,H$9:H24,1)</f>
        <v>1</v>
      </c>
      <c r="J9" s="32">
        <v>0.0019421296296296298</v>
      </c>
      <c r="K9" s="33">
        <f>RANK(J9,J$9:J24,1)</f>
        <v>1</v>
      </c>
      <c r="L9" s="33">
        <v>2</v>
      </c>
      <c r="M9" s="34">
        <v>20</v>
      </c>
    </row>
    <row r="10" spans="1:13" ht="15">
      <c r="A10" s="29">
        <v>2</v>
      </c>
      <c r="B10" s="31">
        <v>26</v>
      </c>
      <c r="C10" s="31" t="s">
        <v>244</v>
      </c>
      <c r="D10" s="31" t="s">
        <v>137</v>
      </c>
      <c r="E10" s="31" t="s">
        <v>84</v>
      </c>
      <c r="F10" s="32">
        <v>0.0018715277777777782</v>
      </c>
      <c r="G10" s="33">
        <f>RANK(F10,F$9:F25,1)</f>
        <v>2</v>
      </c>
      <c r="H10" s="32">
        <v>0.001965277777777778</v>
      </c>
      <c r="I10" s="33">
        <f>RANK(H10,H$9:H25,1)</f>
        <v>3</v>
      </c>
      <c r="J10" s="32">
        <v>0.0020150462962962965</v>
      </c>
      <c r="K10" s="33">
        <f>RANK(J10,J$9:J25,1)</f>
        <v>5</v>
      </c>
      <c r="L10" s="33">
        <v>5</v>
      </c>
      <c r="M10" s="34">
        <v>17</v>
      </c>
    </row>
    <row r="11" spans="1:13" ht="15">
      <c r="A11" s="29">
        <v>3</v>
      </c>
      <c r="B11" s="31">
        <v>29</v>
      </c>
      <c r="C11" s="31" t="s">
        <v>244</v>
      </c>
      <c r="D11" s="31" t="s">
        <v>134</v>
      </c>
      <c r="E11" s="31" t="s">
        <v>46</v>
      </c>
      <c r="F11" s="32">
        <v>0.0019108796296296298</v>
      </c>
      <c r="G11" s="33">
        <f>RANK(F11,F$9:F26,1)</f>
        <v>3</v>
      </c>
      <c r="H11" s="32">
        <v>0.0019583333333333336</v>
      </c>
      <c r="I11" s="33">
        <f>RANK(H11,H$9:H26,1)</f>
        <v>2</v>
      </c>
      <c r="J11" s="32">
        <v>0.0020266203703703705</v>
      </c>
      <c r="K11" s="33">
        <f>RANK(J11,J$9:J26,1)</f>
        <v>8</v>
      </c>
      <c r="L11" s="33">
        <v>5</v>
      </c>
      <c r="M11" s="34">
        <v>15</v>
      </c>
    </row>
    <row r="12" spans="1:13" ht="15">
      <c r="A12" s="29">
        <v>4</v>
      </c>
      <c r="B12" s="31">
        <v>20</v>
      </c>
      <c r="C12" s="31" t="s">
        <v>244</v>
      </c>
      <c r="D12" s="31" t="s">
        <v>45</v>
      </c>
      <c r="E12" s="31" t="s">
        <v>46</v>
      </c>
      <c r="F12" s="32">
        <v>0.001914351851851852</v>
      </c>
      <c r="G12" s="33">
        <f>RANK(F12,F$9:F29,1)</f>
        <v>5</v>
      </c>
      <c r="H12" s="32">
        <v>0.0020011574074074077</v>
      </c>
      <c r="I12" s="33">
        <f>RANK(H12,H$9:H29,1)</f>
        <v>6</v>
      </c>
      <c r="J12" s="32">
        <v>0.0019849537037037036</v>
      </c>
      <c r="K12" s="33">
        <f>RANK(J12,J$9:J29,1)</f>
        <v>2</v>
      </c>
      <c r="L12" s="33">
        <v>7</v>
      </c>
      <c r="M12" s="34">
        <v>13</v>
      </c>
    </row>
    <row r="13" spans="1:13" ht="15">
      <c r="A13" s="29">
        <v>5</v>
      </c>
      <c r="B13" s="31">
        <v>33</v>
      </c>
      <c r="C13" s="31" t="s">
        <v>244</v>
      </c>
      <c r="D13" s="31" t="s">
        <v>60</v>
      </c>
      <c r="E13" s="31" t="s">
        <v>43</v>
      </c>
      <c r="F13" s="32">
        <v>0.001912037037037037</v>
      </c>
      <c r="G13" s="33">
        <f>RANK(F13,F$9:F27,1)</f>
        <v>4</v>
      </c>
      <c r="H13" s="32">
        <v>0.0020069444444444444</v>
      </c>
      <c r="I13" s="33">
        <f>RANK(H13,H$9:H27,1)</f>
        <v>8</v>
      </c>
      <c r="J13" s="32">
        <v>0.002010416666666667</v>
      </c>
      <c r="K13" s="33">
        <f>RANK(J13,J$9:J27,1)</f>
        <v>4</v>
      </c>
      <c r="L13" s="33">
        <v>8</v>
      </c>
      <c r="M13" s="34">
        <v>12</v>
      </c>
    </row>
    <row r="14" spans="1:13" ht="15">
      <c r="A14" s="29">
        <v>6</v>
      </c>
      <c r="B14" s="31">
        <v>23</v>
      </c>
      <c r="C14" s="31" t="s">
        <v>244</v>
      </c>
      <c r="D14" s="31" t="s">
        <v>133</v>
      </c>
      <c r="E14" s="31" t="s">
        <v>43</v>
      </c>
      <c r="F14" s="32">
        <v>0.001994212962962963</v>
      </c>
      <c r="G14" s="33">
        <f>RANK(F14,F$9:F36,1)</f>
        <v>12</v>
      </c>
      <c r="H14" s="32">
        <v>0.001994212962962963</v>
      </c>
      <c r="I14" s="33">
        <f>RANK(H14,H$9:H36,1)</f>
        <v>5</v>
      </c>
      <c r="J14" s="32">
        <v>0.001996527777777778</v>
      </c>
      <c r="K14" s="33">
        <f>RANK(J14,J$9:J36,1)</f>
        <v>3</v>
      </c>
      <c r="L14" s="33">
        <v>8</v>
      </c>
      <c r="M14" s="34">
        <v>11</v>
      </c>
    </row>
    <row r="15" spans="1:13" ht="15">
      <c r="A15" s="29">
        <v>7</v>
      </c>
      <c r="B15" s="31">
        <v>30</v>
      </c>
      <c r="C15" s="31" t="s">
        <v>244</v>
      </c>
      <c r="D15" s="31" t="s">
        <v>140</v>
      </c>
      <c r="E15" s="31" t="s">
        <v>46</v>
      </c>
      <c r="F15" s="32">
        <v>0.0019155092592592592</v>
      </c>
      <c r="G15" s="33">
        <f>RANK(F15,F$9:F30,1)</f>
        <v>6</v>
      </c>
      <c r="H15" s="32">
        <v>0.001967592592592593</v>
      </c>
      <c r="I15" s="33">
        <f>RANK(H15,H$9:H30,1)</f>
        <v>4</v>
      </c>
      <c r="J15" s="32">
        <v>0.0020208333333333332</v>
      </c>
      <c r="K15" s="33">
        <f>RANK(J15,J$9:J30,1)</f>
        <v>6</v>
      </c>
      <c r="L15" s="33">
        <v>10</v>
      </c>
      <c r="M15" s="34">
        <v>10</v>
      </c>
    </row>
    <row r="16" spans="1:13" ht="15">
      <c r="A16" s="29">
        <v>8</v>
      </c>
      <c r="B16" s="31">
        <v>36</v>
      </c>
      <c r="C16" s="31" t="s">
        <v>244</v>
      </c>
      <c r="D16" s="31" t="s">
        <v>146</v>
      </c>
      <c r="E16" s="31" t="s">
        <v>84</v>
      </c>
      <c r="F16" s="32">
        <v>0.00196412037037037</v>
      </c>
      <c r="G16" s="33">
        <f>RANK(F16,F$9:F32,1)</f>
        <v>8</v>
      </c>
      <c r="H16" s="32">
        <v>0.002002314814814815</v>
      </c>
      <c r="I16" s="33">
        <f>RANK(H16,H$9:H32,1)</f>
        <v>7</v>
      </c>
      <c r="J16" s="32">
        <v>0.002025462962962963</v>
      </c>
      <c r="K16" s="33">
        <f>RANK(J16,J$9:J32,1)</f>
        <v>7</v>
      </c>
      <c r="L16" s="33">
        <v>14</v>
      </c>
      <c r="M16" s="34">
        <v>9</v>
      </c>
    </row>
    <row r="17" spans="1:13" ht="15">
      <c r="A17" s="29">
        <v>9</v>
      </c>
      <c r="B17" s="31">
        <v>22</v>
      </c>
      <c r="C17" s="31" t="s">
        <v>244</v>
      </c>
      <c r="D17" s="31" t="s">
        <v>132</v>
      </c>
      <c r="E17" s="31" t="s">
        <v>46</v>
      </c>
      <c r="F17" s="32">
        <v>0.0019467592592592592</v>
      </c>
      <c r="G17" s="33">
        <f>RANK(F17,F$9:F31,1)</f>
        <v>7</v>
      </c>
      <c r="H17" s="32">
        <v>0.0020289351851851853</v>
      </c>
      <c r="I17" s="33">
        <f>RANK(H17,H$9:H31,1)</f>
        <v>9</v>
      </c>
      <c r="J17" s="32">
        <v>0.0020543981481481485</v>
      </c>
      <c r="K17" s="33">
        <f>RANK(J17,J$9:J31,1)</f>
        <v>9</v>
      </c>
      <c r="L17" s="33">
        <v>16</v>
      </c>
      <c r="M17" s="34">
        <v>8</v>
      </c>
    </row>
    <row r="18" spans="1:13" ht="15">
      <c r="A18" s="29">
        <v>10</v>
      </c>
      <c r="B18" s="31">
        <v>27</v>
      </c>
      <c r="C18" s="31" t="s">
        <v>244</v>
      </c>
      <c r="D18" s="31" t="s">
        <v>138</v>
      </c>
      <c r="E18" s="31" t="s">
        <v>46</v>
      </c>
      <c r="F18" s="32">
        <v>0.0019745370370370372</v>
      </c>
      <c r="G18" s="33">
        <f>RANK(F18,F$9:F34,1)</f>
        <v>10</v>
      </c>
      <c r="H18" s="32">
        <v>0.002034722222222222</v>
      </c>
      <c r="I18" s="33">
        <f>RANK(H18,H$9:H34,1)</f>
        <v>10</v>
      </c>
      <c r="J18" s="32">
        <v>0.0020844907407407405</v>
      </c>
      <c r="K18" s="33">
        <f>RANK(J18,J$9:J34,1)</f>
        <v>11</v>
      </c>
      <c r="L18" s="33">
        <v>20</v>
      </c>
      <c r="M18" s="34">
        <v>7</v>
      </c>
    </row>
    <row r="19" spans="1:13" ht="15">
      <c r="A19" s="29">
        <v>11</v>
      </c>
      <c r="B19" s="31">
        <v>32</v>
      </c>
      <c r="C19" s="31" t="s">
        <v>244</v>
      </c>
      <c r="D19" s="31" t="s">
        <v>143</v>
      </c>
      <c r="E19" s="31" t="s">
        <v>142</v>
      </c>
      <c r="F19" s="32">
        <v>0.00196875</v>
      </c>
      <c r="G19" s="33">
        <f>RANK(F19,F$9:F33,1)</f>
        <v>9</v>
      </c>
      <c r="H19" s="32">
        <v>0.0020868055555555557</v>
      </c>
      <c r="I19" s="33">
        <f>RANK(H19,H$9:H33,1)</f>
        <v>13</v>
      </c>
      <c r="J19" s="32">
        <v>0.0021018518518518517</v>
      </c>
      <c r="K19" s="33">
        <f>RANK(J19,J$9:J33,1)</f>
        <v>12</v>
      </c>
      <c r="L19" s="33">
        <v>21</v>
      </c>
      <c r="M19" s="34">
        <v>6</v>
      </c>
    </row>
    <row r="20" spans="1:13" ht="15">
      <c r="A20" s="29">
        <v>12</v>
      </c>
      <c r="B20" s="31">
        <v>31</v>
      </c>
      <c r="C20" s="31" t="s">
        <v>244</v>
      </c>
      <c r="D20" s="31" t="s">
        <v>141</v>
      </c>
      <c r="E20" s="31" t="s">
        <v>142</v>
      </c>
      <c r="F20" s="32">
        <v>0.002011574074074074</v>
      </c>
      <c r="G20" s="33">
        <f>RANK(F20,F$9:F39,1)</f>
        <v>15</v>
      </c>
      <c r="H20" s="32">
        <v>0.002064814814814815</v>
      </c>
      <c r="I20" s="33">
        <f>RANK(H20,H$9:H39,1)</f>
        <v>12</v>
      </c>
      <c r="J20" s="32">
        <v>0.0020833333333333333</v>
      </c>
      <c r="K20" s="33">
        <f>RANK(J20,J$9:J39,1)</f>
        <v>10</v>
      </c>
      <c r="L20" s="33">
        <v>22</v>
      </c>
      <c r="M20" s="34">
        <v>5</v>
      </c>
    </row>
    <row r="21" spans="1:13" ht="15">
      <c r="A21" s="29">
        <v>13</v>
      </c>
      <c r="B21" s="31">
        <v>37</v>
      </c>
      <c r="C21" s="31" t="s">
        <v>244</v>
      </c>
      <c r="D21" s="31" t="s">
        <v>147</v>
      </c>
      <c r="E21" s="31" t="s">
        <v>43</v>
      </c>
      <c r="F21" s="32">
        <v>0.0019780092592592592</v>
      </c>
      <c r="G21" s="33">
        <f>RANK(F21,F$9:F35,1)</f>
        <v>11</v>
      </c>
      <c r="H21" s="32">
        <v>0.002135416666666667</v>
      </c>
      <c r="I21" s="33">
        <f>RANK(H21,H$9:H35,1)</f>
        <v>14</v>
      </c>
      <c r="J21" s="32">
        <v>0.0021458333333333334</v>
      </c>
      <c r="K21" s="33">
        <f>RANK(J21,J$9:J35,1)</f>
        <v>15</v>
      </c>
      <c r="L21" s="33">
        <v>25</v>
      </c>
      <c r="M21" s="34">
        <v>4</v>
      </c>
    </row>
    <row r="22" spans="1:13" ht="15">
      <c r="A22" s="29">
        <v>14</v>
      </c>
      <c r="B22" s="31">
        <v>35</v>
      </c>
      <c r="C22" s="31" t="s">
        <v>244</v>
      </c>
      <c r="D22" s="31" t="s">
        <v>145</v>
      </c>
      <c r="E22" s="31" t="s">
        <v>43</v>
      </c>
      <c r="F22" s="32">
        <v>0.002005787037037037</v>
      </c>
      <c r="G22" s="33">
        <f>RANK(F22,F$9:F38,1)</f>
        <v>14</v>
      </c>
      <c r="H22" s="32">
        <v>0.0020555555555555557</v>
      </c>
      <c r="I22" s="33">
        <f>RANK(H22,H$9:H38,1)</f>
        <v>11</v>
      </c>
      <c r="J22" s="32">
        <v>0.002142361111111111</v>
      </c>
      <c r="K22" s="33">
        <f>RANK(J22,J$9:J38,1)</f>
        <v>14</v>
      </c>
      <c r="L22" s="33">
        <v>25</v>
      </c>
      <c r="M22" s="34">
        <v>3</v>
      </c>
    </row>
    <row r="23" spans="1:13" ht="15">
      <c r="A23" s="29">
        <v>15</v>
      </c>
      <c r="B23" s="31">
        <v>34</v>
      </c>
      <c r="C23" s="31" t="s">
        <v>244</v>
      </c>
      <c r="D23" s="31" t="s">
        <v>144</v>
      </c>
      <c r="E23" s="31" t="s">
        <v>43</v>
      </c>
      <c r="F23" s="32">
        <v>0.0019976851851851852</v>
      </c>
      <c r="G23" s="33">
        <f>RANK(F23,F$9:F37,1)</f>
        <v>13</v>
      </c>
      <c r="H23" s="32">
        <v>0.002570601851851852</v>
      </c>
      <c r="I23" s="33">
        <f>RANK(H23,H$9:H37,1)</f>
        <v>16</v>
      </c>
      <c r="J23" s="32">
        <v>0.002116898148148148</v>
      </c>
      <c r="K23" s="33">
        <f>RANK(J23,J$9:J37,1)</f>
        <v>13</v>
      </c>
      <c r="L23" s="33">
        <v>26</v>
      </c>
      <c r="M23" s="34">
        <v>2</v>
      </c>
    </row>
    <row r="24" spans="1:13" ht="15">
      <c r="A24" s="29">
        <v>16</v>
      </c>
      <c r="B24" s="31">
        <v>24</v>
      </c>
      <c r="C24" s="31" t="s">
        <v>244</v>
      </c>
      <c r="D24" s="31" t="s">
        <v>114</v>
      </c>
      <c r="E24" s="31" t="s">
        <v>115</v>
      </c>
      <c r="F24" s="32">
        <v>0.0022916666666666667</v>
      </c>
      <c r="G24" s="33">
        <f>RANK(F24,F$9:F40,1)</f>
        <v>16</v>
      </c>
      <c r="H24" s="32">
        <v>0.0024583333333333336</v>
      </c>
      <c r="I24" s="33">
        <f>RANK(H24,H$9:H40,1)</f>
        <v>15</v>
      </c>
      <c r="J24" s="32">
        <v>0.0023773148148148147</v>
      </c>
      <c r="K24" s="33">
        <f>RANK(J24,J$9:J40,1)</f>
        <v>16</v>
      </c>
      <c r="L24" s="33">
        <v>31</v>
      </c>
      <c r="M24" s="34">
        <v>1</v>
      </c>
    </row>
    <row r="25" spans="6:11" ht="15">
      <c r="F25" s="2"/>
      <c r="G25" s="1"/>
      <c r="H25" s="2"/>
      <c r="I25" s="1"/>
      <c r="J25" s="2"/>
      <c r="K25" s="1"/>
    </row>
    <row r="26" spans="6:11" ht="15">
      <c r="F26" s="2"/>
      <c r="G26" s="1"/>
      <c r="H26" s="2"/>
      <c r="I26" s="1"/>
      <c r="J26" s="2"/>
      <c r="K26" s="1"/>
    </row>
    <row r="27" spans="6:13" ht="15">
      <c r="F27" s="2"/>
      <c r="G27" s="1"/>
      <c r="H27" s="2"/>
      <c r="I27" s="1"/>
      <c r="J27" s="2"/>
      <c r="K27" s="1"/>
      <c r="M27" s="1"/>
    </row>
    <row r="28" spans="2:13" ht="15">
      <c r="B28" s="20"/>
      <c r="C28" s="37" t="s">
        <v>203</v>
      </c>
      <c r="D28" s="37" t="s">
        <v>233</v>
      </c>
      <c r="E28" s="37"/>
      <c r="F28" s="46"/>
      <c r="G28" s="1"/>
      <c r="H28" s="2"/>
      <c r="I28" s="1"/>
      <c r="J28" s="2"/>
      <c r="K28" s="1"/>
      <c r="M28" s="1"/>
    </row>
    <row r="29" spans="3:13" ht="15">
      <c r="C29" s="37"/>
      <c r="D29" s="37"/>
      <c r="E29" s="37"/>
      <c r="F29" s="46"/>
      <c r="G29" s="1"/>
      <c r="H29" s="2"/>
      <c r="I29" s="1"/>
      <c r="J29" s="2"/>
      <c r="K29" s="1"/>
      <c r="M29" s="1"/>
    </row>
    <row r="30" spans="2:6" ht="15">
      <c r="B30" t="s">
        <v>234</v>
      </c>
      <c r="C30" s="37" t="s">
        <v>130</v>
      </c>
      <c r="D30" s="37" t="s">
        <v>131</v>
      </c>
      <c r="E30" s="37" t="s">
        <v>84</v>
      </c>
      <c r="F30" s="46"/>
    </row>
    <row r="31" spans="2:6" ht="15">
      <c r="B31" t="s">
        <v>235</v>
      </c>
      <c r="C31" s="37" t="s">
        <v>130</v>
      </c>
      <c r="D31" s="37" t="s">
        <v>139</v>
      </c>
      <c r="E31" s="37" t="s">
        <v>46</v>
      </c>
      <c r="F31" s="37"/>
    </row>
    <row r="32" spans="3:6" ht="15">
      <c r="C32" s="37" t="s">
        <v>237</v>
      </c>
      <c r="D32" s="37"/>
      <c r="E32" s="37"/>
      <c r="F32" s="37"/>
    </row>
    <row r="33" spans="3:6" ht="15">
      <c r="C33" s="37" t="s">
        <v>236</v>
      </c>
      <c r="D33" s="46"/>
      <c r="E33" s="35"/>
      <c r="F33" s="37"/>
    </row>
    <row r="34" spans="3:5" ht="15">
      <c r="C34" s="2"/>
      <c r="E34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23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5.7109375" style="19" customWidth="1"/>
    <col min="2" max="2" width="5.7109375" style="18" customWidth="1"/>
    <col min="3" max="3" width="10.28125" style="0" customWidth="1"/>
    <col min="4" max="4" width="18.8515625" style="0" customWidth="1"/>
    <col min="5" max="5" width="12.7109375" style="0" customWidth="1"/>
    <col min="6" max="6" width="8.7109375" style="0" customWidth="1"/>
    <col min="7" max="7" width="6.8515625" style="0" customWidth="1"/>
    <col min="9" max="9" width="6.57421875" style="0" customWidth="1"/>
    <col min="11" max="11" width="6.00390625" style="0" customWidth="1"/>
    <col min="12" max="12" width="6.7109375" style="1" customWidth="1"/>
    <col min="13" max="13" width="8.7109375" style="0" customWidth="1"/>
  </cols>
  <sheetData>
    <row r="2" spans="4:5" ht="15">
      <c r="D2" s="6" t="s">
        <v>102</v>
      </c>
      <c r="E2" s="6"/>
    </row>
    <row r="3" ht="15">
      <c r="D3" t="s">
        <v>105</v>
      </c>
    </row>
    <row r="4" spans="4:5" ht="15">
      <c r="D4" s="6" t="s">
        <v>103</v>
      </c>
      <c r="E4" s="5">
        <v>40607</v>
      </c>
    </row>
    <row r="5" spans="4:5" ht="15">
      <c r="D5" s="6" t="s">
        <v>106</v>
      </c>
      <c r="E5" s="6"/>
    </row>
    <row r="8" spans="1:31" s="28" customFormat="1" ht="12.75">
      <c r="A8" s="24" t="s">
        <v>112</v>
      </c>
      <c r="B8" s="25" t="s">
        <v>109</v>
      </c>
      <c r="C8" s="25" t="s">
        <v>101</v>
      </c>
      <c r="D8" s="25" t="s">
        <v>104</v>
      </c>
      <c r="E8" s="25" t="s">
        <v>202</v>
      </c>
      <c r="F8" s="26" t="s">
        <v>85</v>
      </c>
      <c r="G8" s="27" t="s">
        <v>86</v>
      </c>
      <c r="H8" s="25" t="s">
        <v>87</v>
      </c>
      <c r="I8" s="27" t="s">
        <v>86</v>
      </c>
      <c r="J8" s="25" t="s">
        <v>88</v>
      </c>
      <c r="K8" s="27" t="s">
        <v>86</v>
      </c>
      <c r="L8" s="27" t="s">
        <v>111</v>
      </c>
      <c r="M8" s="27" t="s">
        <v>229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s="37" customFormat="1" ht="12.75">
      <c r="A9" s="29">
        <v>1</v>
      </c>
      <c r="B9" s="30">
        <v>41</v>
      </c>
      <c r="C9" s="31" t="s">
        <v>238</v>
      </c>
      <c r="D9" s="31" t="s">
        <v>149</v>
      </c>
      <c r="E9" s="31" t="s">
        <v>161</v>
      </c>
      <c r="F9" s="32">
        <v>0.0019513888888888888</v>
      </c>
      <c r="G9" s="33">
        <f>RANK(F9,F$2:F$21,1)</f>
        <v>1</v>
      </c>
      <c r="H9" s="32">
        <v>0.0020046296296296296</v>
      </c>
      <c r="I9" s="33">
        <v>1</v>
      </c>
      <c r="J9" s="32">
        <v>0.0020451388888888893</v>
      </c>
      <c r="K9" s="33">
        <v>1</v>
      </c>
      <c r="L9" s="33">
        <v>2</v>
      </c>
      <c r="M9" s="34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s="37" customFormat="1" ht="12.75">
      <c r="A10" s="29">
        <v>2</v>
      </c>
      <c r="B10" s="30">
        <v>45</v>
      </c>
      <c r="C10" s="31" t="s">
        <v>238</v>
      </c>
      <c r="D10" s="31" t="s">
        <v>153</v>
      </c>
      <c r="E10" s="31" t="s">
        <v>164</v>
      </c>
      <c r="F10" s="32">
        <v>0.001957175925925926</v>
      </c>
      <c r="G10" s="33">
        <f>RANK(F10,F$2:F$21,1)</f>
        <v>2</v>
      </c>
      <c r="H10" s="32">
        <v>0.0020046296296296296</v>
      </c>
      <c r="I10" s="33">
        <v>1</v>
      </c>
      <c r="J10" s="32">
        <v>0.0020486111111111113</v>
      </c>
      <c r="K10" s="33">
        <v>2</v>
      </c>
      <c r="L10" s="33">
        <v>3</v>
      </c>
      <c r="M10" s="34">
        <v>17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s="37" customFormat="1" ht="12.75">
      <c r="A11" s="29">
        <v>3</v>
      </c>
      <c r="B11" s="30">
        <v>42</v>
      </c>
      <c r="C11" s="31" t="s">
        <v>238</v>
      </c>
      <c r="D11" s="31" t="s">
        <v>150</v>
      </c>
      <c r="E11" s="31" t="s">
        <v>162</v>
      </c>
      <c r="F11" s="32">
        <v>0.0019745370370370372</v>
      </c>
      <c r="G11" s="33">
        <f>RANK(F11,F$2:F$21,1)</f>
        <v>5</v>
      </c>
      <c r="H11" s="32">
        <v>0.002041666666666667</v>
      </c>
      <c r="I11" s="33">
        <v>3</v>
      </c>
      <c r="J11" s="32">
        <v>0.0020636574074074073</v>
      </c>
      <c r="K11" s="33">
        <v>3</v>
      </c>
      <c r="L11" s="33">
        <v>6</v>
      </c>
      <c r="M11" s="34">
        <v>15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s="37" customFormat="1" ht="12.75">
      <c r="A12" s="29">
        <v>4</v>
      </c>
      <c r="B12" s="30">
        <v>40</v>
      </c>
      <c r="C12" s="31" t="s">
        <v>238</v>
      </c>
      <c r="D12" s="31" t="s">
        <v>148</v>
      </c>
      <c r="E12" s="31" t="s">
        <v>161</v>
      </c>
      <c r="F12" s="38" t="s">
        <v>96</v>
      </c>
      <c r="G12" s="33">
        <v>14</v>
      </c>
      <c r="H12" s="32" t="s">
        <v>222</v>
      </c>
      <c r="I12" s="33">
        <v>4</v>
      </c>
      <c r="J12" s="32">
        <v>0.0020671296296296297</v>
      </c>
      <c r="K12" s="33">
        <v>4</v>
      </c>
      <c r="L12" s="33">
        <v>8</v>
      </c>
      <c r="M12" s="34">
        <v>13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13" s="37" customFormat="1" ht="12.75">
      <c r="A13" s="29">
        <v>5</v>
      </c>
      <c r="B13" s="30">
        <v>44</v>
      </c>
      <c r="C13" s="31" t="s">
        <v>238</v>
      </c>
      <c r="D13" s="31" t="s">
        <v>152</v>
      </c>
      <c r="E13" s="31" t="s">
        <v>163</v>
      </c>
      <c r="F13" s="32">
        <v>0.001966435185185185</v>
      </c>
      <c r="G13" s="33">
        <f aca="true" t="shared" si="0" ref="G13:G21">RANK(F13,F$2:F$21,1)</f>
        <v>3</v>
      </c>
      <c r="H13" s="32">
        <v>0.0020983796296296293</v>
      </c>
      <c r="I13" s="33">
        <v>8</v>
      </c>
      <c r="J13" s="32">
        <v>0.0020914351851851853</v>
      </c>
      <c r="K13" s="33">
        <v>6</v>
      </c>
      <c r="L13" s="33">
        <v>9</v>
      </c>
      <c r="M13" s="34">
        <v>12</v>
      </c>
    </row>
    <row r="14" spans="1:13" s="37" customFormat="1" ht="12.75">
      <c r="A14" s="29">
        <v>6</v>
      </c>
      <c r="B14" s="30">
        <v>43</v>
      </c>
      <c r="C14" s="31" t="s">
        <v>238</v>
      </c>
      <c r="D14" s="31" t="s">
        <v>151</v>
      </c>
      <c r="E14" s="31" t="s">
        <v>163</v>
      </c>
      <c r="F14" s="32">
        <v>0.001972222222222222</v>
      </c>
      <c r="G14" s="33">
        <f t="shared" si="0"/>
        <v>4</v>
      </c>
      <c r="H14" s="32">
        <v>0.0020798611111111113</v>
      </c>
      <c r="I14" s="33">
        <v>6</v>
      </c>
      <c r="J14" s="32">
        <v>0.0020694444444444445</v>
      </c>
      <c r="K14" s="33">
        <v>5</v>
      </c>
      <c r="L14" s="33">
        <v>9</v>
      </c>
      <c r="M14" s="34">
        <v>11</v>
      </c>
    </row>
    <row r="15" spans="1:13" s="37" customFormat="1" ht="12.75">
      <c r="A15" s="29">
        <v>7</v>
      </c>
      <c r="B15" s="30">
        <v>47</v>
      </c>
      <c r="C15" s="31" t="s">
        <v>238</v>
      </c>
      <c r="D15" s="31" t="s">
        <v>154</v>
      </c>
      <c r="E15" s="31" t="s">
        <v>165</v>
      </c>
      <c r="F15" s="32">
        <v>0.0020081018518518516</v>
      </c>
      <c r="G15" s="33">
        <f t="shared" si="0"/>
        <v>6</v>
      </c>
      <c r="H15" s="32">
        <v>0.0020694444444444445</v>
      </c>
      <c r="I15" s="33">
        <v>5</v>
      </c>
      <c r="J15" s="32">
        <v>0.0021412037037037038</v>
      </c>
      <c r="K15" s="33">
        <v>10</v>
      </c>
      <c r="L15" s="33">
        <v>11</v>
      </c>
      <c r="M15" s="34">
        <v>10</v>
      </c>
    </row>
    <row r="16" spans="1:13" s="37" customFormat="1" ht="12.75">
      <c r="A16" s="29">
        <v>8</v>
      </c>
      <c r="B16" s="30">
        <v>50</v>
      </c>
      <c r="C16" s="31" t="s">
        <v>238</v>
      </c>
      <c r="D16" s="31" t="s">
        <v>157</v>
      </c>
      <c r="E16" s="31" t="s">
        <v>122</v>
      </c>
      <c r="F16" s="32">
        <v>0.002011574074074074</v>
      </c>
      <c r="G16" s="33">
        <f t="shared" si="0"/>
        <v>7</v>
      </c>
      <c r="H16" s="32">
        <v>0.0020844907407407405</v>
      </c>
      <c r="I16" s="33">
        <v>7</v>
      </c>
      <c r="J16" s="32">
        <v>0.0021030092592592593</v>
      </c>
      <c r="K16" s="33">
        <v>7</v>
      </c>
      <c r="L16" s="33">
        <v>14</v>
      </c>
      <c r="M16" s="34">
        <v>9</v>
      </c>
    </row>
    <row r="17" spans="1:13" s="37" customFormat="1" ht="12.75">
      <c r="A17" s="29">
        <v>9</v>
      </c>
      <c r="B17" s="30">
        <v>46</v>
      </c>
      <c r="C17" s="31" t="s">
        <v>238</v>
      </c>
      <c r="D17" s="31" t="s">
        <v>160</v>
      </c>
      <c r="E17" s="31" t="s">
        <v>161</v>
      </c>
      <c r="F17" s="32">
        <v>0.0020208333333333332</v>
      </c>
      <c r="G17" s="33">
        <f t="shared" si="0"/>
        <v>9</v>
      </c>
      <c r="H17" s="32">
        <v>0.0021018518518518517</v>
      </c>
      <c r="I17" s="33">
        <v>9</v>
      </c>
      <c r="J17" s="32">
        <v>0.0021087962962962965</v>
      </c>
      <c r="K17" s="33">
        <v>8</v>
      </c>
      <c r="L17" s="33">
        <v>17</v>
      </c>
      <c r="M17" s="34">
        <v>8</v>
      </c>
    </row>
    <row r="18" spans="1:13" s="37" customFormat="1" ht="12.75">
      <c r="A18" s="29">
        <v>10</v>
      </c>
      <c r="B18" s="30">
        <v>51</v>
      </c>
      <c r="C18" s="31" t="s">
        <v>238</v>
      </c>
      <c r="D18" s="31" t="s">
        <v>158</v>
      </c>
      <c r="E18" s="31" t="s">
        <v>167</v>
      </c>
      <c r="F18" s="32">
        <v>0.002017361111111111</v>
      </c>
      <c r="G18" s="33">
        <f t="shared" si="0"/>
        <v>8</v>
      </c>
      <c r="H18" s="32">
        <v>0.002134259259259259</v>
      </c>
      <c r="I18" s="33">
        <v>11</v>
      </c>
      <c r="J18" s="32">
        <v>0.0021539351851851854</v>
      </c>
      <c r="K18" s="33">
        <v>11</v>
      </c>
      <c r="L18" s="33">
        <v>19</v>
      </c>
      <c r="M18" s="34">
        <v>7</v>
      </c>
    </row>
    <row r="19" spans="1:13" s="37" customFormat="1" ht="12.75">
      <c r="A19" s="29">
        <v>11</v>
      </c>
      <c r="B19" s="30">
        <v>49</v>
      </c>
      <c r="C19" s="31" t="s">
        <v>238</v>
      </c>
      <c r="D19" s="31" t="s">
        <v>156</v>
      </c>
      <c r="E19" s="31" t="s">
        <v>166</v>
      </c>
      <c r="F19" s="32">
        <v>0.0020590277777777777</v>
      </c>
      <c r="G19" s="33">
        <f t="shared" si="0"/>
        <v>10</v>
      </c>
      <c r="H19" s="32">
        <v>0.002113425925925926</v>
      </c>
      <c r="I19" s="33">
        <v>10</v>
      </c>
      <c r="J19" s="32">
        <v>0.0021412037037037038</v>
      </c>
      <c r="K19" s="33">
        <v>9</v>
      </c>
      <c r="L19" s="33">
        <v>19</v>
      </c>
      <c r="M19" s="34">
        <v>6</v>
      </c>
    </row>
    <row r="20" spans="1:13" s="37" customFormat="1" ht="12.75">
      <c r="A20" s="29">
        <v>12</v>
      </c>
      <c r="B20" s="30">
        <v>48</v>
      </c>
      <c r="C20" s="31" t="s">
        <v>238</v>
      </c>
      <c r="D20" s="31" t="s">
        <v>155</v>
      </c>
      <c r="E20" s="31" t="s">
        <v>165</v>
      </c>
      <c r="F20" s="32">
        <v>0.00209375</v>
      </c>
      <c r="G20" s="33">
        <f t="shared" si="0"/>
        <v>11</v>
      </c>
      <c r="H20" s="32">
        <v>0.002180555555555556</v>
      </c>
      <c r="I20" s="33">
        <v>12</v>
      </c>
      <c r="J20" s="32">
        <v>0.0021539351851851854</v>
      </c>
      <c r="K20" s="33">
        <v>12</v>
      </c>
      <c r="L20" s="33">
        <v>23</v>
      </c>
      <c r="M20" s="34">
        <v>5</v>
      </c>
    </row>
    <row r="21" spans="1:13" s="37" customFormat="1" ht="12.75">
      <c r="A21" s="29">
        <v>13</v>
      </c>
      <c r="B21" s="30">
        <v>53</v>
      </c>
      <c r="C21" s="31" t="s">
        <v>238</v>
      </c>
      <c r="D21" s="31" t="s">
        <v>206</v>
      </c>
      <c r="E21" s="31" t="s">
        <v>207</v>
      </c>
      <c r="F21" s="32">
        <v>0.0021643518518518518</v>
      </c>
      <c r="G21" s="33">
        <f t="shared" si="0"/>
        <v>12</v>
      </c>
      <c r="H21" s="32">
        <v>0.0022175925925925926</v>
      </c>
      <c r="I21" s="33">
        <v>13</v>
      </c>
      <c r="J21" s="32">
        <v>0.002244212962962963</v>
      </c>
      <c r="K21" s="33">
        <v>14</v>
      </c>
      <c r="L21" s="33">
        <v>25</v>
      </c>
      <c r="M21" s="34">
        <v>4</v>
      </c>
    </row>
    <row r="22" spans="1:13" s="37" customFormat="1" ht="12.75">
      <c r="A22" s="29">
        <v>14</v>
      </c>
      <c r="B22" s="30">
        <v>52</v>
      </c>
      <c r="C22" s="31" t="s">
        <v>238</v>
      </c>
      <c r="D22" s="31" t="s">
        <v>159</v>
      </c>
      <c r="E22" s="31" t="s">
        <v>168</v>
      </c>
      <c r="F22" s="32">
        <v>0.0024259259259259256</v>
      </c>
      <c r="G22" s="33">
        <v>13</v>
      </c>
      <c r="H22" s="32">
        <v>0.002255787037037037</v>
      </c>
      <c r="I22" s="33">
        <v>14</v>
      </c>
      <c r="J22" s="32">
        <v>0.002221064814814815</v>
      </c>
      <c r="K22" s="33">
        <v>13</v>
      </c>
      <c r="L22" s="33">
        <v>26</v>
      </c>
      <c r="M22" s="34">
        <v>3</v>
      </c>
    </row>
    <row r="23" spans="1:12" s="37" customFormat="1" ht="12.75">
      <c r="A23" s="39"/>
      <c r="L23" s="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25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4.8515625" style="0" customWidth="1"/>
    <col min="2" max="2" width="5.7109375" style="0" customWidth="1"/>
    <col min="3" max="3" width="6.140625" style="0" customWidth="1"/>
    <col min="4" max="4" width="15.57421875" style="0" customWidth="1"/>
    <col min="5" max="5" width="21.28125" style="0" customWidth="1"/>
    <col min="6" max="6" width="9.57421875" style="0" customWidth="1"/>
    <col min="7" max="7" width="8.00390625" style="0" customWidth="1"/>
    <col min="9" max="9" width="7.8515625" style="0" customWidth="1"/>
    <col min="11" max="12" width="6.8515625" style="0" customWidth="1"/>
    <col min="13" max="13" width="8.57421875" style="0" customWidth="1"/>
  </cols>
  <sheetData>
    <row r="2" spans="4:5" ht="15.75">
      <c r="D2" s="10" t="s">
        <v>102</v>
      </c>
      <c r="E2" s="10"/>
    </row>
    <row r="3" ht="15">
      <c r="D3" t="s">
        <v>105</v>
      </c>
    </row>
    <row r="4" spans="4:5" ht="15.75">
      <c r="D4" s="10" t="s">
        <v>103</v>
      </c>
      <c r="E4" s="5">
        <v>40607</v>
      </c>
    </row>
    <row r="5" spans="4:5" ht="15">
      <c r="D5" s="6" t="s">
        <v>106</v>
      </c>
      <c r="E5" s="6"/>
    </row>
    <row r="8" spans="1:27" s="7" customFormat="1" ht="15">
      <c r="A8" s="25" t="s">
        <v>112</v>
      </c>
      <c r="B8" s="40" t="s">
        <v>109</v>
      </c>
      <c r="C8" s="40" t="s">
        <v>101</v>
      </c>
      <c r="D8" s="40" t="s">
        <v>104</v>
      </c>
      <c r="E8" s="25" t="s">
        <v>239</v>
      </c>
      <c r="F8" s="26" t="s">
        <v>85</v>
      </c>
      <c r="G8" s="27" t="s">
        <v>86</v>
      </c>
      <c r="H8" s="25" t="s">
        <v>87</v>
      </c>
      <c r="I8" s="27" t="s">
        <v>86</v>
      </c>
      <c r="J8" s="25" t="s">
        <v>88</v>
      </c>
      <c r="K8" s="27" t="s">
        <v>86</v>
      </c>
      <c r="L8" s="25" t="s">
        <v>111</v>
      </c>
      <c r="M8" s="25" t="s">
        <v>229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5">
      <c r="A9" s="33">
        <v>1</v>
      </c>
      <c r="B9" s="41">
        <v>70</v>
      </c>
      <c r="C9" s="31" t="s">
        <v>169</v>
      </c>
      <c r="D9" s="31" t="s">
        <v>170</v>
      </c>
      <c r="E9" s="31" t="s">
        <v>179</v>
      </c>
      <c r="F9" s="32">
        <v>0.0018865740740740742</v>
      </c>
      <c r="G9" s="33">
        <f>RANK(F9,F$9:F$24,1)</f>
        <v>6</v>
      </c>
      <c r="H9" s="32">
        <v>0.0018159722222222223</v>
      </c>
      <c r="I9" s="33">
        <f>RANK(H9,H$9:H$24,1)</f>
        <v>1</v>
      </c>
      <c r="J9" s="32">
        <v>0.0018483796296296295</v>
      </c>
      <c r="K9" s="33">
        <f>RANK(J9,J$9:J$25,1)</f>
        <v>1</v>
      </c>
      <c r="L9" s="42">
        <v>2</v>
      </c>
      <c r="M9" s="34">
        <v>20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13" ht="15">
      <c r="A10" s="33">
        <v>2</v>
      </c>
      <c r="B10" s="41">
        <v>81</v>
      </c>
      <c r="C10" s="31" t="s">
        <v>169</v>
      </c>
      <c r="D10" s="31" t="s">
        <v>177</v>
      </c>
      <c r="E10" s="31" t="s">
        <v>181</v>
      </c>
      <c r="F10" s="32">
        <v>0.0018333333333333335</v>
      </c>
      <c r="G10" s="33">
        <f aca="true" t="shared" si="0" ref="G10:G25">RANK(F10,F$9:F$218,1)</f>
        <v>1</v>
      </c>
      <c r="H10" s="32">
        <v>0.0018541666666666665</v>
      </c>
      <c r="I10" s="33">
        <f aca="true" t="shared" si="1" ref="I10:I17">RANK(H10,H$9:H$20,1)</f>
        <v>3</v>
      </c>
      <c r="J10" s="32">
        <v>0.0018703703703703703</v>
      </c>
      <c r="K10" s="33">
        <f aca="true" t="shared" si="2" ref="K10:K25">RANK(J10,J$9:J$25,1)</f>
        <v>2</v>
      </c>
      <c r="L10" s="42">
        <v>3</v>
      </c>
      <c r="M10" s="34">
        <v>17</v>
      </c>
    </row>
    <row r="11" spans="1:13" ht="15">
      <c r="A11" s="33">
        <v>3</v>
      </c>
      <c r="B11" s="41">
        <v>80</v>
      </c>
      <c r="C11" s="31" t="s">
        <v>169</v>
      </c>
      <c r="D11" s="31" t="s">
        <v>80</v>
      </c>
      <c r="E11" s="31" t="s">
        <v>182</v>
      </c>
      <c r="F11" s="32">
        <v>0.0018796296296296295</v>
      </c>
      <c r="G11" s="33">
        <f t="shared" si="0"/>
        <v>5</v>
      </c>
      <c r="H11" s="32">
        <v>0.0018472222222222223</v>
      </c>
      <c r="I11" s="33">
        <f t="shared" si="1"/>
        <v>2</v>
      </c>
      <c r="J11" s="32">
        <v>0.0018854166666666665</v>
      </c>
      <c r="K11" s="33">
        <f t="shared" si="2"/>
        <v>4</v>
      </c>
      <c r="L11" s="42">
        <v>6</v>
      </c>
      <c r="M11" s="34">
        <v>15</v>
      </c>
    </row>
    <row r="12" spans="1:13" ht="15">
      <c r="A12" s="33">
        <v>4</v>
      </c>
      <c r="B12" s="41">
        <v>73</v>
      </c>
      <c r="C12" s="31" t="s">
        <v>169</v>
      </c>
      <c r="D12" s="31" t="s">
        <v>173</v>
      </c>
      <c r="E12" s="31" t="s">
        <v>181</v>
      </c>
      <c r="F12" s="32">
        <v>0.0018738425925925925</v>
      </c>
      <c r="G12" s="33">
        <f t="shared" si="0"/>
        <v>4</v>
      </c>
      <c r="H12" s="32">
        <v>0.001869212962962963</v>
      </c>
      <c r="I12" s="33">
        <f t="shared" si="1"/>
        <v>4</v>
      </c>
      <c r="J12" s="32">
        <v>0.0018773148148148145</v>
      </c>
      <c r="K12" s="33">
        <f t="shared" si="2"/>
        <v>3</v>
      </c>
      <c r="L12" s="42">
        <v>7</v>
      </c>
      <c r="M12" s="34">
        <v>13</v>
      </c>
    </row>
    <row r="13" spans="1:13" ht="15">
      <c r="A13" s="33">
        <v>5</v>
      </c>
      <c r="B13" s="41">
        <v>82</v>
      </c>
      <c r="C13" s="31" t="s">
        <v>169</v>
      </c>
      <c r="D13" s="31" t="s">
        <v>34</v>
      </c>
      <c r="E13" s="31" t="s">
        <v>177</v>
      </c>
      <c r="F13" s="32">
        <v>0.0018622685185185185</v>
      </c>
      <c r="G13" s="33">
        <f t="shared" si="0"/>
        <v>2</v>
      </c>
      <c r="H13" s="32">
        <v>0.0019039351851851854</v>
      </c>
      <c r="I13" s="33">
        <f t="shared" si="1"/>
        <v>7</v>
      </c>
      <c r="J13" s="32">
        <v>0.0018946759259259262</v>
      </c>
      <c r="K13" s="33">
        <f t="shared" si="2"/>
        <v>6</v>
      </c>
      <c r="L13" s="42">
        <v>8</v>
      </c>
      <c r="M13" s="34">
        <v>12</v>
      </c>
    </row>
    <row r="14" spans="1:13" ht="15">
      <c r="A14" s="33">
        <v>6</v>
      </c>
      <c r="B14" s="41">
        <v>72</v>
      </c>
      <c r="C14" s="31" t="s">
        <v>169</v>
      </c>
      <c r="D14" s="31" t="s">
        <v>172</v>
      </c>
      <c r="E14" s="31" t="s">
        <v>182</v>
      </c>
      <c r="F14" s="32">
        <v>0.0018657407407407407</v>
      </c>
      <c r="G14" s="33">
        <f t="shared" si="0"/>
        <v>3</v>
      </c>
      <c r="H14" s="32">
        <v>0.0019050925925925926</v>
      </c>
      <c r="I14" s="33">
        <f t="shared" si="1"/>
        <v>8</v>
      </c>
      <c r="J14" s="32">
        <v>0.0019166666666666666</v>
      </c>
      <c r="K14" s="33">
        <f t="shared" si="2"/>
        <v>9</v>
      </c>
      <c r="L14" s="42">
        <v>11</v>
      </c>
      <c r="M14" s="34">
        <v>11</v>
      </c>
    </row>
    <row r="15" spans="1:13" ht="15">
      <c r="A15" s="33">
        <v>7</v>
      </c>
      <c r="B15" s="41">
        <v>85</v>
      </c>
      <c r="C15" s="31" t="s">
        <v>169</v>
      </c>
      <c r="D15" s="31" t="s">
        <v>211</v>
      </c>
      <c r="E15" s="31" t="s">
        <v>212</v>
      </c>
      <c r="F15" s="32">
        <v>0.0018923611111111112</v>
      </c>
      <c r="G15" s="33">
        <f t="shared" si="0"/>
        <v>7</v>
      </c>
      <c r="H15" s="32">
        <v>0.0018773148148148145</v>
      </c>
      <c r="I15" s="33">
        <f t="shared" si="1"/>
        <v>5</v>
      </c>
      <c r="J15" s="32">
        <v>0.0018981481481481482</v>
      </c>
      <c r="K15" s="33">
        <f t="shared" si="2"/>
        <v>7</v>
      </c>
      <c r="L15" s="42">
        <v>12</v>
      </c>
      <c r="M15" s="34">
        <v>10</v>
      </c>
    </row>
    <row r="16" spans="1:13" ht="15">
      <c r="A16" s="33">
        <v>8</v>
      </c>
      <c r="B16" s="41">
        <v>76</v>
      </c>
      <c r="C16" s="31" t="s">
        <v>169</v>
      </c>
      <c r="D16" s="31" t="s">
        <v>175</v>
      </c>
      <c r="E16" s="31" t="s">
        <v>54</v>
      </c>
      <c r="F16" s="32">
        <v>0.0019131944444444446</v>
      </c>
      <c r="G16" s="33">
        <f t="shared" si="0"/>
        <v>9</v>
      </c>
      <c r="H16" s="32">
        <v>0.0018935185185185183</v>
      </c>
      <c r="I16" s="33">
        <f t="shared" si="1"/>
        <v>6</v>
      </c>
      <c r="J16" s="32">
        <v>0.001914351851851852</v>
      </c>
      <c r="K16" s="33">
        <f t="shared" si="2"/>
        <v>8</v>
      </c>
      <c r="L16" s="42">
        <v>14</v>
      </c>
      <c r="M16" s="34">
        <v>9</v>
      </c>
    </row>
    <row r="17" spans="1:13" ht="15">
      <c r="A17" s="33">
        <v>9</v>
      </c>
      <c r="B17" s="41">
        <v>75</v>
      </c>
      <c r="C17" s="31" t="s">
        <v>169</v>
      </c>
      <c r="D17" s="31" t="s">
        <v>174</v>
      </c>
      <c r="E17" s="31" t="s">
        <v>179</v>
      </c>
      <c r="F17" s="32">
        <v>0.0019849537037037036</v>
      </c>
      <c r="G17" s="33">
        <f t="shared" si="0"/>
        <v>15</v>
      </c>
      <c r="H17" s="32">
        <v>0.001912037037037037</v>
      </c>
      <c r="I17" s="33">
        <f t="shared" si="1"/>
        <v>9</v>
      </c>
      <c r="J17" s="32">
        <v>0.001888888888888889</v>
      </c>
      <c r="K17" s="33">
        <f t="shared" si="2"/>
        <v>5</v>
      </c>
      <c r="L17" s="42">
        <v>14</v>
      </c>
      <c r="M17" s="34">
        <v>8</v>
      </c>
    </row>
    <row r="18" spans="1:13" ht="15">
      <c r="A18" s="33">
        <v>10</v>
      </c>
      <c r="B18" s="41">
        <v>84</v>
      </c>
      <c r="C18" s="31" t="s">
        <v>169</v>
      </c>
      <c r="D18" s="31" t="s">
        <v>197</v>
      </c>
      <c r="E18" s="31" t="s">
        <v>209</v>
      </c>
      <c r="F18" s="32">
        <v>0.001912037037037037</v>
      </c>
      <c r="G18" s="33">
        <f t="shared" si="0"/>
        <v>8</v>
      </c>
      <c r="H18" s="32">
        <v>0.002105324074074074</v>
      </c>
      <c r="I18" s="33">
        <v>16</v>
      </c>
      <c r="J18" s="32">
        <v>0.0019293981481481482</v>
      </c>
      <c r="K18" s="33">
        <f t="shared" si="2"/>
        <v>10</v>
      </c>
      <c r="L18" s="42">
        <v>18</v>
      </c>
      <c r="M18" s="34">
        <v>7</v>
      </c>
    </row>
    <row r="19" spans="1:13" ht="15">
      <c r="A19" s="33">
        <v>11</v>
      </c>
      <c r="B19" s="41">
        <v>83</v>
      </c>
      <c r="C19" s="31" t="s">
        <v>169</v>
      </c>
      <c r="D19" s="31" t="s">
        <v>178</v>
      </c>
      <c r="E19" s="31" t="s">
        <v>183</v>
      </c>
      <c r="F19" s="32">
        <v>0.0019293981481481482</v>
      </c>
      <c r="G19" s="33">
        <f t="shared" si="0"/>
        <v>10</v>
      </c>
      <c r="H19" s="32">
        <v>0.0019409722222222222</v>
      </c>
      <c r="I19" s="33">
        <f>RANK(H19,H$9:H$20,1)</f>
        <v>11</v>
      </c>
      <c r="J19" s="32">
        <v>0.002439814814814815</v>
      </c>
      <c r="K19" s="33">
        <f t="shared" si="2"/>
        <v>16</v>
      </c>
      <c r="L19" s="42">
        <v>21</v>
      </c>
      <c r="M19" s="34">
        <v>6</v>
      </c>
    </row>
    <row r="20" spans="1:13" ht="15">
      <c r="A20" s="33">
        <v>12</v>
      </c>
      <c r="B20" s="41">
        <v>86</v>
      </c>
      <c r="C20" s="31" t="s">
        <v>169</v>
      </c>
      <c r="D20" s="31" t="s">
        <v>213</v>
      </c>
      <c r="E20" s="31" t="s">
        <v>212</v>
      </c>
      <c r="F20" s="32">
        <v>0.0019513888888888888</v>
      </c>
      <c r="G20" s="33">
        <f t="shared" si="0"/>
        <v>11</v>
      </c>
      <c r="H20" s="32">
        <v>0.0019305555555555554</v>
      </c>
      <c r="I20" s="33">
        <f>RANK(H20,H$9:H$20,1)</f>
        <v>10</v>
      </c>
      <c r="J20" s="32">
        <v>0.0024409722222222224</v>
      </c>
      <c r="K20" s="33">
        <f t="shared" si="2"/>
        <v>17</v>
      </c>
      <c r="L20" s="42">
        <v>21</v>
      </c>
      <c r="M20" s="34">
        <v>5</v>
      </c>
    </row>
    <row r="21" spans="1:13" ht="15">
      <c r="A21" s="33">
        <v>13</v>
      </c>
      <c r="B21" s="41">
        <v>79</v>
      </c>
      <c r="C21" s="31" t="s">
        <v>169</v>
      </c>
      <c r="D21" s="31" t="s">
        <v>38</v>
      </c>
      <c r="E21" s="31" t="s">
        <v>182</v>
      </c>
      <c r="F21" s="32">
        <v>0.001954861111111111</v>
      </c>
      <c r="G21" s="33">
        <f t="shared" si="0"/>
        <v>12</v>
      </c>
      <c r="H21" s="32">
        <v>0.0019895833333333332</v>
      </c>
      <c r="I21" s="33">
        <v>13</v>
      </c>
      <c r="J21" s="32">
        <v>0.0019386574074074072</v>
      </c>
      <c r="K21" s="33">
        <f t="shared" si="2"/>
        <v>12</v>
      </c>
      <c r="L21" s="42">
        <v>24</v>
      </c>
      <c r="M21" s="34">
        <v>4</v>
      </c>
    </row>
    <row r="22" spans="1:13" ht="15">
      <c r="A22" s="33">
        <v>14</v>
      </c>
      <c r="B22" s="41">
        <v>71</v>
      </c>
      <c r="C22" s="31" t="s">
        <v>169</v>
      </c>
      <c r="D22" s="31" t="s">
        <v>171</v>
      </c>
      <c r="E22" s="31" t="s">
        <v>180</v>
      </c>
      <c r="F22" s="32">
        <v>0.001960648148148148</v>
      </c>
      <c r="G22" s="33">
        <f t="shared" si="0"/>
        <v>13</v>
      </c>
      <c r="H22" s="32">
        <v>0.0019814814814814816</v>
      </c>
      <c r="I22" s="33">
        <v>12</v>
      </c>
      <c r="J22" s="32">
        <v>0.0019895833333333332</v>
      </c>
      <c r="K22" s="33">
        <f t="shared" si="2"/>
        <v>13</v>
      </c>
      <c r="L22" s="42">
        <v>25</v>
      </c>
      <c r="M22" s="34">
        <v>3</v>
      </c>
    </row>
    <row r="23" spans="1:13" ht="15">
      <c r="A23" s="33">
        <v>15</v>
      </c>
      <c r="B23" s="41">
        <v>78</v>
      </c>
      <c r="C23" s="31" t="s">
        <v>169</v>
      </c>
      <c r="D23" s="31" t="s">
        <v>176</v>
      </c>
      <c r="E23" s="31" t="s">
        <v>63</v>
      </c>
      <c r="F23" s="32">
        <v>0.001980324074074074</v>
      </c>
      <c r="G23" s="33">
        <f t="shared" si="0"/>
        <v>14</v>
      </c>
      <c r="H23" s="32">
        <v>0.002017361111111111</v>
      </c>
      <c r="I23" s="33">
        <v>14</v>
      </c>
      <c r="J23" s="32">
        <v>0.0019328703703703704</v>
      </c>
      <c r="K23" s="33">
        <f t="shared" si="2"/>
        <v>11</v>
      </c>
      <c r="L23" s="42">
        <v>25</v>
      </c>
      <c r="M23" s="34">
        <v>2</v>
      </c>
    </row>
    <row r="24" spans="1:13" ht="15">
      <c r="A24" s="33">
        <v>16</v>
      </c>
      <c r="B24" s="43">
        <v>87</v>
      </c>
      <c r="C24" s="31" t="s">
        <v>169</v>
      </c>
      <c r="D24" s="31" t="s">
        <v>223</v>
      </c>
      <c r="E24" s="31" t="s">
        <v>180</v>
      </c>
      <c r="F24" s="32">
        <v>0.0022106481481481478</v>
      </c>
      <c r="G24" s="33">
        <f t="shared" si="0"/>
        <v>17</v>
      </c>
      <c r="H24" s="32">
        <v>0.0020983796296296293</v>
      </c>
      <c r="I24" s="33">
        <v>15</v>
      </c>
      <c r="J24" s="32">
        <v>0.0020682870370370373</v>
      </c>
      <c r="K24" s="33">
        <f t="shared" si="2"/>
        <v>14</v>
      </c>
      <c r="L24" s="42">
        <v>29</v>
      </c>
      <c r="M24" s="34">
        <v>1</v>
      </c>
    </row>
    <row r="25" spans="1:13" ht="15">
      <c r="A25" s="33">
        <v>17</v>
      </c>
      <c r="B25" s="41">
        <v>74</v>
      </c>
      <c r="C25" s="31" t="s">
        <v>169</v>
      </c>
      <c r="D25" s="31" t="s">
        <v>208</v>
      </c>
      <c r="E25" s="31" t="s">
        <v>210</v>
      </c>
      <c r="F25" s="32">
        <v>0.0021006944444444445</v>
      </c>
      <c r="G25" s="33">
        <f t="shared" si="0"/>
        <v>16</v>
      </c>
      <c r="H25" s="32">
        <v>0.0022280092592592594</v>
      </c>
      <c r="I25" s="33">
        <v>17</v>
      </c>
      <c r="J25" s="32">
        <v>0.0023240740740740743</v>
      </c>
      <c r="K25" s="33">
        <f t="shared" si="2"/>
        <v>15</v>
      </c>
      <c r="L25" s="42">
        <v>31</v>
      </c>
      <c r="M25" s="34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6.00390625" style="0" customWidth="1"/>
    <col min="2" max="2" width="5.7109375" style="0" customWidth="1"/>
    <col min="3" max="3" width="9.421875" style="0" customWidth="1"/>
    <col min="4" max="4" width="22.7109375" style="0" customWidth="1"/>
    <col min="5" max="5" width="19.00390625" style="0" customWidth="1"/>
    <col min="6" max="6" width="9.00390625" style="0" customWidth="1"/>
    <col min="7" max="7" width="7.28125" style="0" customWidth="1"/>
    <col min="9" max="9" width="7.140625" style="0" customWidth="1"/>
    <col min="10" max="10" width="9.8515625" style="0" customWidth="1"/>
    <col min="11" max="11" width="7.140625" style="0" customWidth="1"/>
    <col min="12" max="12" width="7.421875" style="0" customWidth="1"/>
    <col min="13" max="13" width="8.7109375" style="0" customWidth="1"/>
  </cols>
  <sheetData>
    <row r="2" spans="4:5" ht="15">
      <c r="D2" s="6" t="s">
        <v>102</v>
      </c>
      <c r="E2" s="6"/>
    </row>
    <row r="3" ht="15">
      <c r="D3" t="s">
        <v>105</v>
      </c>
    </row>
    <row r="4" spans="4:5" ht="18.75">
      <c r="D4" s="12" t="s">
        <v>103</v>
      </c>
      <c r="E4" s="5">
        <v>40608</v>
      </c>
    </row>
    <row r="5" spans="4:5" ht="15.75">
      <c r="D5" s="10" t="s">
        <v>106</v>
      </c>
      <c r="E5" s="6"/>
    </row>
    <row r="8" spans="1:13" s="7" customFormat="1" ht="15">
      <c r="A8" s="27" t="s">
        <v>112</v>
      </c>
      <c r="B8" s="25" t="s">
        <v>109</v>
      </c>
      <c r="C8" s="25" t="s">
        <v>101</v>
      </c>
      <c r="D8" s="25" t="s">
        <v>104</v>
      </c>
      <c r="E8" s="25" t="s">
        <v>202</v>
      </c>
      <c r="F8" s="26" t="s">
        <v>85</v>
      </c>
      <c r="G8" s="27" t="s">
        <v>86</v>
      </c>
      <c r="H8" s="25" t="s">
        <v>87</v>
      </c>
      <c r="I8" s="27" t="s">
        <v>86</v>
      </c>
      <c r="J8" s="25" t="s">
        <v>88</v>
      </c>
      <c r="K8" s="27" t="s">
        <v>86</v>
      </c>
      <c r="L8" s="25" t="s">
        <v>111</v>
      </c>
      <c r="M8" s="25" t="s">
        <v>229</v>
      </c>
    </row>
    <row r="9" spans="1:13" ht="15">
      <c r="A9" s="29">
        <v>1</v>
      </c>
      <c r="B9" s="41">
        <v>102</v>
      </c>
      <c r="C9" s="31" t="s">
        <v>184</v>
      </c>
      <c r="D9" s="31" t="s">
        <v>189</v>
      </c>
      <c r="E9" s="31" t="s">
        <v>119</v>
      </c>
      <c r="F9" s="32">
        <v>0.0021458333333333334</v>
      </c>
      <c r="G9" s="33">
        <v>1</v>
      </c>
      <c r="H9" s="32">
        <v>0.002115740740740741</v>
      </c>
      <c r="I9" s="33">
        <v>1</v>
      </c>
      <c r="J9" s="32">
        <v>0.0021145833333333333</v>
      </c>
      <c r="K9" s="33">
        <v>1</v>
      </c>
      <c r="L9" s="42">
        <v>2</v>
      </c>
      <c r="M9" s="34">
        <v>20</v>
      </c>
    </row>
    <row r="10" spans="1:13" ht="15">
      <c r="A10" s="29">
        <v>2</v>
      </c>
      <c r="B10" s="41">
        <v>103</v>
      </c>
      <c r="C10" s="31" t="s">
        <v>184</v>
      </c>
      <c r="D10" s="31" t="s">
        <v>186</v>
      </c>
      <c r="E10" s="31" t="s">
        <v>191</v>
      </c>
      <c r="F10" s="32">
        <v>0.002165509259259259</v>
      </c>
      <c r="G10" s="33">
        <v>2</v>
      </c>
      <c r="H10" s="32">
        <v>0.0021493055555555558</v>
      </c>
      <c r="I10" s="33">
        <v>2</v>
      </c>
      <c r="J10" s="32">
        <v>0.0021180555555555553</v>
      </c>
      <c r="K10" s="33">
        <v>2</v>
      </c>
      <c r="L10" s="42">
        <v>4</v>
      </c>
      <c r="M10" s="34">
        <v>17</v>
      </c>
    </row>
    <row r="11" spans="1:13" ht="15">
      <c r="A11" s="29">
        <v>3</v>
      </c>
      <c r="B11" s="41">
        <v>104</v>
      </c>
      <c r="C11" s="31" t="s">
        <v>184</v>
      </c>
      <c r="D11" s="31" t="s">
        <v>214</v>
      </c>
      <c r="E11" s="31" t="s">
        <v>43</v>
      </c>
      <c r="F11" s="32">
        <v>0.0021828703703703706</v>
      </c>
      <c r="G11" s="33">
        <v>3</v>
      </c>
      <c r="H11" s="32">
        <v>0.0021539351851851854</v>
      </c>
      <c r="I11" s="33">
        <v>3</v>
      </c>
      <c r="J11" s="44">
        <v>0.0021412037037037038</v>
      </c>
      <c r="K11" s="33">
        <v>3</v>
      </c>
      <c r="L11" s="42">
        <v>6</v>
      </c>
      <c r="M11" s="34">
        <v>15</v>
      </c>
    </row>
    <row r="12" spans="1:13" ht="15">
      <c r="A12" s="29">
        <v>4</v>
      </c>
      <c r="B12" s="41">
        <v>106</v>
      </c>
      <c r="C12" s="31" t="s">
        <v>184</v>
      </c>
      <c r="D12" s="31" t="s">
        <v>157</v>
      </c>
      <c r="E12" s="31" t="s">
        <v>122</v>
      </c>
      <c r="F12" s="32">
        <v>0.0022719907407407407</v>
      </c>
      <c r="G12" s="33">
        <v>6</v>
      </c>
      <c r="H12" s="32">
        <v>0.002185185185185185</v>
      </c>
      <c r="I12" s="33">
        <v>4</v>
      </c>
      <c r="J12" s="32">
        <v>0.002158564814814815</v>
      </c>
      <c r="K12" s="33">
        <v>4</v>
      </c>
      <c r="L12" s="42">
        <v>8</v>
      </c>
      <c r="M12" s="34">
        <v>13</v>
      </c>
    </row>
    <row r="13" spans="1:13" ht="15">
      <c r="A13" s="29">
        <v>5</v>
      </c>
      <c r="B13" s="41">
        <v>109</v>
      </c>
      <c r="C13" s="31" t="s">
        <v>184</v>
      </c>
      <c r="D13" s="31" t="s">
        <v>139</v>
      </c>
      <c r="E13" s="31" t="s">
        <v>46</v>
      </c>
      <c r="F13" s="32">
        <v>0.0022222222222222222</v>
      </c>
      <c r="G13" s="33">
        <v>4</v>
      </c>
      <c r="H13" s="32">
        <v>0.002199074074074074</v>
      </c>
      <c r="I13" s="33">
        <v>5</v>
      </c>
      <c r="J13" s="32">
        <v>0.0021770833333333334</v>
      </c>
      <c r="K13" s="33">
        <v>5</v>
      </c>
      <c r="L13" s="42">
        <v>9</v>
      </c>
      <c r="M13" s="34">
        <v>12</v>
      </c>
    </row>
    <row r="14" spans="1:13" ht="15">
      <c r="A14" s="29">
        <v>6</v>
      </c>
      <c r="B14" s="41">
        <v>110</v>
      </c>
      <c r="C14" s="31" t="s">
        <v>184</v>
      </c>
      <c r="D14" s="31" t="s">
        <v>193</v>
      </c>
      <c r="E14" s="31" t="s">
        <v>46</v>
      </c>
      <c r="F14" s="32">
        <v>0.0022685185185185182</v>
      </c>
      <c r="G14" s="33">
        <v>5</v>
      </c>
      <c r="H14" s="32">
        <v>0.002277777777777778</v>
      </c>
      <c r="I14" s="33">
        <v>7</v>
      </c>
      <c r="J14" s="32">
        <v>0.002215277777777778</v>
      </c>
      <c r="K14" s="33">
        <v>6</v>
      </c>
      <c r="L14" s="42">
        <v>11</v>
      </c>
      <c r="M14" s="34">
        <v>11</v>
      </c>
    </row>
    <row r="15" spans="1:13" ht="15">
      <c r="A15" s="29">
        <v>7</v>
      </c>
      <c r="B15" s="41">
        <v>111</v>
      </c>
      <c r="C15" s="31" t="s">
        <v>184</v>
      </c>
      <c r="D15" s="31" t="s">
        <v>187</v>
      </c>
      <c r="E15" s="31" t="s">
        <v>66</v>
      </c>
      <c r="F15" s="32">
        <v>0.002297453703703704</v>
      </c>
      <c r="G15" s="33">
        <v>7</v>
      </c>
      <c r="H15" s="32">
        <v>0.00221875</v>
      </c>
      <c r="I15" s="33">
        <v>6</v>
      </c>
      <c r="J15" s="32" t="s">
        <v>225</v>
      </c>
      <c r="K15" s="33">
        <v>11</v>
      </c>
      <c r="L15" s="42">
        <v>13</v>
      </c>
      <c r="M15" s="34">
        <v>10</v>
      </c>
    </row>
    <row r="16" spans="1:13" ht="15">
      <c r="A16" s="29">
        <v>8</v>
      </c>
      <c r="B16" s="41">
        <v>112</v>
      </c>
      <c r="C16" s="31" t="s">
        <v>184</v>
      </c>
      <c r="D16" s="31" t="s">
        <v>185</v>
      </c>
      <c r="E16" s="31" t="s">
        <v>192</v>
      </c>
      <c r="F16" s="32">
        <v>0.00231712962962963</v>
      </c>
      <c r="G16" s="33">
        <v>8</v>
      </c>
      <c r="H16" s="38" t="s">
        <v>224</v>
      </c>
      <c r="I16" s="33">
        <v>11</v>
      </c>
      <c r="J16" s="32">
        <v>0.0022847222222222223</v>
      </c>
      <c r="K16" s="33">
        <v>8</v>
      </c>
      <c r="L16" s="42">
        <v>16</v>
      </c>
      <c r="M16" s="34">
        <v>9</v>
      </c>
    </row>
    <row r="17" spans="1:13" ht="15">
      <c r="A17" s="29">
        <v>9</v>
      </c>
      <c r="B17" s="41">
        <v>114</v>
      </c>
      <c r="C17" s="31" t="s">
        <v>184</v>
      </c>
      <c r="D17" s="31" t="s">
        <v>194</v>
      </c>
      <c r="E17" s="31" t="s">
        <v>195</v>
      </c>
      <c r="F17" s="32">
        <v>0.0023680555555555555</v>
      </c>
      <c r="G17" s="33">
        <v>10</v>
      </c>
      <c r="H17" s="32">
        <v>0.002290509259259259</v>
      </c>
      <c r="I17" s="33">
        <v>9</v>
      </c>
      <c r="J17" s="32">
        <v>0.0022696759259259263</v>
      </c>
      <c r="K17" s="33">
        <v>7</v>
      </c>
      <c r="L17" s="42">
        <v>16</v>
      </c>
      <c r="M17" s="34">
        <v>8</v>
      </c>
    </row>
    <row r="18" spans="1:13" ht="15">
      <c r="A18" s="29">
        <v>10</v>
      </c>
      <c r="B18" s="41">
        <v>115</v>
      </c>
      <c r="C18" s="31" t="s">
        <v>184</v>
      </c>
      <c r="D18" s="31" t="s">
        <v>127</v>
      </c>
      <c r="E18" s="31" t="s">
        <v>46</v>
      </c>
      <c r="F18" s="32">
        <v>0.002340277777777778</v>
      </c>
      <c r="G18" s="33">
        <v>9</v>
      </c>
      <c r="H18" s="32">
        <v>0.0022847222222222223</v>
      </c>
      <c r="I18" s="33">
        <v>8</v>
      </c>
      <c r="J18" s="32">
        <v>0.002300925925925926</v>
      </c>
      <c r="K18" s="33">
        <v>9</v>
      </c>
      <c r="L18" s="42">
        <v>17</v>
      </c>
      <c r="M18" s="34">
        <v>7</v>
      </c>
    </row>
    <row r="19" spans="1:13" ht="15">
      <c r="A19" s="29">
        <v>11</v>
      </c>
      <c r="B19" s="41">
        <v>116</v>
      </c>
      <c r="C19" s="31" t="s">
        <v>184</v>
      </c>
      <c r="D19" s="31" t="s">
        <v>215</v>
      </c>
      <c r="E19" s="31" t="s">
        <v>216</v>
      </c>
      <c r="F19" s="38" t="s">
        <v>224</v>
      </c>
      <c r="G19" s="33">
        <v>11</v>
      </c>
      <c r="H19" s="32">
        <v>0.0022916666666666667</v>
      </c>
      <c r="I19" s="33">
        <v>10</v>
      </c>
      <c r="J19" s="44">
        <v>0.0023125</v>
      </c>
      <c r="K19" s="33">
        <v>10</v>
      </c>
      <c r="L19" s="42">
        <v>20</v>
      </c>
      <c r="M19" s="34">
        <v>6</v>
      </c>
    </row>
    <row r="20" spans="1:13" ht="15">
      <c r="A20" s="31"/>
      <c r="B20" s="41"/>
      <c r="C20" s="31"/>
      <c r="D20" s="31"/>
      <c r="E20" s="31"/>
      <c r="F20" s="38"/>
      <c r="G20" s="33"/>
      <c r="H20" s="32"/>
      <c r="I20" s="33"/>
      <c r="J20" s="44"/>
      <c r="K20" s="33"/>
      <c r="L20" s="31"/>
      <c r="M20" s="31"/>
    </row>
    <row r="21" spans="1:13" ht="15">
      <c r="A21" s="31"/>
      <c r="B21" s="41">
        <v>113</v>
      </c>
      <c r="C21" s="31" t="s">
        <v>184</v>
      </c>
      <c r="D21" s="31" t="s">
        <v>116</v>
      </c>
      <c r="E21" s="31" t="s">
        <v>117</v>
      </c>
      <c r="F21" s="38" t="s">
        <v>224</v>
      </c>
      <c r="G21" s="33"/>
      <c r="H21" s="38" t="s">
        <v>224</v>
      </c>
      <c r="I21" s="33"/>
      <c r="J21" s="32">
        <v>0.0021412037037037038</v>
      </c>
      <c r="K21" s="33"/>
      <c r="L21" s="31"/>
      <c r="M21" s="31"/>
    </row>
    <row r="22" spans="1:13" ht="15">
      <c r="A22" s="31"/>
      <c r="B22" s="41">
        <v>108</v>
      </c>
      <c r="C22" s="31" t="s">
        <v>184</v>
      </c>
      <c r="D22" s="31" t="s">
        <v>217</v>
      </c>
      <c r="E22" s="31" t="s">
        <v>190</v>
      </c>
      <c r="F22" s="32">
        <v>0.0022627314814814815</v>
      </c>
      <c r="G22" s="33"/>
      <c r="H22" s="38" t="s">
        <v>224</v>
      </c>
      <c r="I22" s="33"/>
      <c r="J22" s="38" t="s">
        <v>224</v>
      </c>
      <c r="K22" s="33"/>
      <c r="L22" s="31"/>
      <c r="M22" s="31"/>
    </row>
    <row r="23" spans="6:9" ht="15">
      <c r="F23" s="11"/>
      <c r="G23" s="1"/>
      <c r="I23" s="1"/>
    </row>
    <row r="24" spans="6:9" ht="15">
      <c r="F24" s="11"/>
      <c r="G24" s="1"/>
      <c r="I24" s="1"/>
    </row>
    <row r="25" spans="6:9" ht="15">
      <c r="F25" s="11"/>
      <c r="G25" s="1"/>
      <c r="I25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19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.8515625" style="0" customWidth="1"/>
    <col min="2" max="2" width="5.7109375" style="0" customWidth="1"/>
    <col min="3" max="3" width="10.00390625" style="0" customWidth="1"/>
    <col min="4" max="4" width="16.421875" style="0" customWidth="1"/>
    <col min="5" max="5" width="27.00390625" style="0" customWidth="1"/>
    <col min="6" max="6" width="10.28125" style="0" customWidth="1"/>
    <col min="7" max="7" width="6.8515625" style="0" customWidth="1"/>
    <col min="9" max="9" width="7.7109375" style="0" customWidth="1"/>
    <col min="11" max="11" width="7.8515625" style="0" customWidth="1"/>
    <col min="12" max="12" width="7.28125" style="0" customWidth="1"/>
  </cols>
  <sheetData>
    <row r="2" spans="4:5" ht="15">
      <c r="D2" s="6" t="s">
        <v>102</v>
      </c>
      <c r="E2" s="6"/>
    </row>
    <row r="3" ht="15">
      <c r="D3" t="s">
        <v>105</v>
      </c>
    </row>
    <row r="4" spans="4:5" ht="15">
      <c r="D4" s="6" t="s">
        <v>103</v>
      </c>
      <c r="E4" s="5">
        <v>40608</v>
      </c>
    </row>
    <row r="5" spans="4:5" ht="15">
      <c r="D5" s="6" t="s">
        <v>106</v>
      </c>
      <c r="E5" s="6"/>
    </row>
    <row r="8" spans="1:31" s="7" customFormat="1" ht="15">
      <c r="A8" s="21" t="s">
        <v>112</v>
      </c>
      <c r="B8" s="21" t="s">
        <v>109</v>
      </c>
      <c r="C8" s="21" t="s">
        <v>101</v>
      </c>
      <c r="D8" s="21" t="s">
        <v>104</v>
      </c>
      <c r="E8" s="21" t="s">
        <v>239</v>
      </c>
      <c r="F8" s="22" t="s">
        <v>85</v>
      </c>
      <c r="G8" s="23" t="s">
        <v>86</v>
      </c>
      <c r="H8" s="21" t="s">
        <v>87</v>
      </c>
      <c r="I8" s="23" t="s">
        <v>86</v>
      </c>
      <c r="J8" s="21" t="s">
        <v>88</v>
      </c>
      <c r="K8" s="23" t="s">
        <v>86</v>
      </c>
      <c r="L8" s="21" t="s">
        <v>111</v>
      </c>
      <c r="M8" s="14"/>
      <c r="N8" s="14"/>
      <c r="O8" s="15"/>
      <c r="P8" s="15"/>
      <c r="Q8" s="15"/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20" s="37" customFormat="1" ht="12.75">
      <c r="A9" s="29">
        <v>1</v>
      </c>
      <c r="B9" s="41">
        <v>99</v>
      </c>
      <c r="C9" s="31" t="s">
        <v>196</v>
      </c>
      <c r="D9" s="31" t="s">
        <v>197</v>
      </c>
      <c r="E9" s="31" t="s">
        <v>198</v>
      </c>
      <c r="F9" s="32">
        <v>0.0020902777777777777</v>
      </c>
      <c r="G9" s="33">
        <f>RANK(F9,F$9:F$9,1)</f>
        <v>1</v>
      </c>
      <c r="H9" s="32">
        <v>0.0020625</v>
      </c>
      <c r="I9" s="33">
        <v>1</v>
      </c>
      <c r="J9" s="32">
        <v>0.0020578703703703705</v>
      </c>
      <c r="K9" s="33">
        <v>1</v>
      </c>
      <c r="L9" s="42">
        <v>2</v>
      </c>
      <c r="M9" s="35"/>
      <c r="N9" s="35"/>
      <c r="O9" s="36"/>
      <c r="P9" s="36"/>
      <c r="Q9" s="36"/>
      <c r="R9" s="36"/>
      <c r="S9" s="36"/>
      <c r="T9" s="36"/>
    </row>
    <row r="10" spans="2:20" s="37" customFormat="1" ht="12.75">
      <c r="B10" s="45"/>
      <c r="F10" s="46"/>
      <c r="G10" s="35"/>
      <c r="H10" s="46"/>
      <c r="I10" s="35"/>
      <c r="J10" s="46"/>
      <c r="K10" s="35"/>
      <c r="M10" s="35"/>
      <c r="N10" s="35"/>
      <c r="O10" s="36"/>
      <c r="P10" s="36"/>
      <c r="Q10" s="36"/>
      <c r="R10" s="36"/>
      <c r="S10" s="36"/>
      <c r="T10" s="36"/>
    </row>
    <row r="11" spans="2:20" ht="15">
      <c r="B11" s="9"/>
      <c r="F11" s="2"/>
      <c r="G11" s="1"/>
      <c r="H11" s="2"/>
      <c r="I11" s="1"/>
      <c r="J11" s="2"/>
      <c r="K11" s="1"/>
      <c r="M11" s="1"/>
      <c r="N11" s="1"/>
      <c r="O11" s="3"/>
      <c r="P11" s="3"/>
      <c r="Q11" s="3"/>
      <c r="R11" s="3"/>
      <c r="S11" s="3"/>
      <c r="T11" s="3"/>
    </row>
    <row r="12" spans="2:20" ht="15">
      <c r="B12" s="9"/>
      <c r="F12" s="2"/>
      <c r="G12" s="1"/>
      <c r="H12" s="2"/>
      <c r="I12" s="1"/>
      <c r="J12" s="2"/>
      <c r="K12" s="1"/>
      <c r="M12" s="1"/>
      <c r="N12" s="1"/>
      <c r="O12" s="3"/>
      <c r="P12" s="3"/>
      <c r="Q12" s="3"/>
      <c r="R12" s="3"/>
      <c r="S12" s="3"/>
      <c r="T12" s="3"/>
    </row>
    <row r="13" spans="2:20" ht="15">
      <c r="B13" s="9"/>
      <c r="F13" s="2"/>
      <c r="G13" s="1"/>
      <c r="H13" s="2"/>
      <c r="I13" s="1"/>
      <c r="J13" s="2"/>
      <c r="K13" s="1"/>
      <c r="M13" s="1"/>
      <c r="N13" s="1"/>
      <c r="O13" s="3"/>
      <c r="P13" s="3"/>
      <c r="Q13" s="3"/>
      <c r="R13" s="3"/>
      <c r="S13" s="3"/>
      <c r="T13" s="3"/>
    </row>
    <row r="14" spans="2:20" ht="15">
      <c r="B14" s="9"/>
      <c r="F14" s="2"/>
      <c r="G14" s="1"/>
      <c r="H14" s="2"/>
      <c r="I14" s="1"/>
      <c r="J14" s="2"/>
      <c r="K14" s="1"/>
      <c r="M14" s="1"/>
      <c r="N14" s="1"/>
      <c r="O14" s="3"/>
      <c r="P14" s="3"/>
      <c r="Q14" s="3"/>
      <c r="R14" s="3"/>
      <c r="S14" s="3"/>
      <c r="T14" s="3"/>
    </row>
    <row r="15" spans="2:20" ht="15">
      <c r="B15" s="9"/>
      <c r="F15" s="2"/>
      <c r="G15" s="1"/>
      <c r="H15" s="2"/>
      <c r="I15" s="1"/>
      <c r="J15" s="2"/>
      <c r="K15" s="1"/>
      <c r="M15" s="1"/>
      <c r="N15" s="1"/>
      <c r="O15" s="3"/>
      <c r="P15" s="3"/>
      <c r="Q15" s="3"/>
      <c r="R15" s="3"/>
      <c r="S15" s="3"/>
      <c r="T15" s="3"/>
    </row>
    <row r="16" spans="2:14" ht="15">
      <c r="B16" s="9"/>
      <c r="F16" s="2"/>
      <c r="G16" s="1"/>
      <c r="H16" s="2"/>
      <c r="I16" s="1"/>
      <c r="J16" s="2"/>
      <c r="K16" s="1"/>
      <c r="M16" s="1"/>
      <c r="N16" s="1"/>
    </row>
    <row r="17" spans="2:14" ht="15">
      <c r="B17" s="9"/>
      <c r="F17" s="2"/>
      <c r="G17" s="1"/>
      <c r="H17" s="2"/>
      <c r="I17" s="1"/>
      <c r="J17" s="2"/>
      <c r="K17" s="1"/>
      <c r="M17" s="1"/>
      <c r="N17" s="1"/>
    </row>
    <row r="18" spans="2:11" ht="15">
      <c r="B18" s="9"/>
      <c r="F18" s="2"/>
      <c r="G18" s="1"/>
      <c r="H18" s="2"/>
      <c r="I18" s="1"/>
      <c r="J18" s="2"/>
      <c r="K18" s="1"/>
    </row>
    <row r="19" spans="6:11" ht="15">
      <c r="F19" s="2"/>
      <c r="G19" s="1"/>
      <c r="H19" s="2"/>
      <c r="I19" s="1"/>
      <c r="J19" s="2"/>
      <c r="K19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4.421875" style="37" customWidth="1"/>
    <col min="2" max="2" width="4.8515625" style="37" customWidth="1"/>
    <col min="3" max="3" width="5.7109375" style="37" customWidth="1"/>
    <col min="4" max="4" width="18.00390625" style="37" customWidth="1"/>
    <col min="5" max="5" width="15.8515625" style="37" customWidth="1"/>
    <col min="6" max="6" width="8.28125" style="37" customWidth="1"/>
    <col min="7" max="7" width="6.140625" style="37" customWidth="1"/>
    <col min="8" max="8" width="12.421875" style="37" customWidth="1"/>
    <col min="9" max="9" width="7.28125" style="37" customWidth="1"/>
    <col min="10" max="10" width="13.7109375" style="37" customWidth="1"/>
    <col min="11" max="11" width="6.7109375" style="37" customWidth="1"/>
    <col min="12" max="12" width="5.00390625" style="37" customWidth="1"/>
    <col min="13" max="13" width="11.28125" style="37" customWidth="1"/>
    <col min="14" max="14" width="9.28125" style="37" customWidth="1"/>
    <col min="15" max="16384" width="9.140625" style="37" customWidth="1"/>
  </cols>
  <sheetData>
    <row r="2" spans="4:5" ht="12.75">
      <c r="D2" s="47" t="s">
        <v>102</v>
      </c>
      <c r="E2" s="47"/>
    </row>
    <row r="3" ht="12.75">
      <c r="D3" s="37" t="s">
        <v>105</v>
      </c>
    </row>
    <row r="4" spans="4:5" ht="12.75">
      <c r="D4" s="47" t="s">
        <v>103</v>
      </c>
      <c r="E4" s="48">
        <v>40608</v>
      </c>
    </row>
    <row r="5" spans="4:5" ht="12.75">
      <c r="D5" s="47" t="s">
        <v>106</v>
      </c>
      <c r="E5" s="47"/>
    </row>
    <row r="8" spans="1:14" ht="17.25" customHeight="1">
      <c r="A8" s="25" t="s">
        <v>112</v>
      </c>
      <c r="B8" s="25" t="s">
        <v>109</v>
      </c>
      <c r="C8" s="25" t="s">
        <v>101</v>
      </c>
      <c r="D8" s="25" t="s">
        <v>104</v>
      </c>
      <c r="E8" s="25" t="s">
        <v>202</v>
      </c>
      <c r="F8" s="26" t="s">
        <v>240</v>
      </c>
      <c r="G8" s="27" t="s">
        <v>86</v>
      </c>
      <c r="H8" s="50" t="s">
        <v>204</v>
      </c>
      <c r="I8" s="27" t="s">
        <v>86</v>
      </c>
      <c r="J8" s="51" t="s">
        <v>205</v>
      </c>
      <c r="K8" s="27" t="s">
        <v>86</v>
      </c>
      <c r="L8" s="25" t="s">
        <v>111</v>
      </c>
      <c r="M8" s="27" t="s">
        <v>227</v>
      </c>
      <c r="N8" s="25" t="s">
        <v>229</v>
      </c>
    </row>
    <row r="9" spans="1:14" ht="12.75">
      <c r="A9" s="56">
        <v>1</v>
      </c>
      <c r="B9" s="41">
        <v>156</v>
      </c>
      <c r="C9" s="31" t="s">
        <v>241</v>
      </c>
      <c r="D9" s="31" t="s">
        <v>215</v>
      </c>
      <c r="E9" s="31" t="s">
        <v>242</v>
      </c>
      <c r="F9" s="32">
        <v>0.0008055555555555555</v>
      </c>
      <c r="G9" s="33">
        <v>4</v>
      </c>
      <c r="H9" s="32">
        <v>0.003841435185185185</v>
      </c>
      <c r="I9" s="33">
        <v>3</v>
      </c>
      <c r="J9" s="32">
        <v>0.0037847222222222223</v>
      </c>
      <c r="K9" s="33">
        <v>3</v>
      </c>
      <c r="L9" s="42">
        <v>6</v>
      </c>
      <c r="M9" s="32">
        <v>0.005192129629629629</v>
      </c>
      <c r="N9" s="55">
        <v>20</v>
      </c>
    </row>
    <row r="10" spans="1:14" ht="12.75">
      <c r="A10" s="56">
        <v>2</v>
      </c>
      <c r="B10" s="41">
        <v>150</v>
      </c>
      <c r="C10" s="31" t="s">
        <v>241</v>
      </c>
      <c r="D10" s="31" t="s">
        <v>199</v>
      </c>
      <c r="E10" s="31" t="s">
        <v>243</v>
      </c>
      <c r="F10" s="32">
        <v>0.0008495370370370371</v>
      </c>
      <c r="G10" s="33">
        <v>6</v>
      </c>
      <c r="H10" s="52">
        <v>0.00393287037037037</v>
      </c>
      <c r="I10" s="33">
        <v>4</v>
      </c>
      <c r="J10" s="32">
        <v>0.0040810185185185185</v>
      </c>
      <c r="K10" s="33">
        <v>4</v>
      </c>
      <c r="L10" s="33">
        <v>8</v>
      </c>
      <c r="M10" s="32">
        <v>0.00537037037037037</v>
      </c>
      <c r="N10" s="55">
        <v>17</v>
      </c>
    </row>
    <row r="11" spans="1:14" ht="12.75">
      <c r="A11" s="56">
        <v>3</v>
      </c>
      <c r="B11" s="41">
        <v>157</v>
      </c>
      <c r="C11" s="31" t="s">
        <v>241</v>
      </c>
      <c r="D11" s="31" t="s">
        <v>188</v>
      </c>
      <c r="E11" s="31" t="s">
        <v>219</v>
      </c>
      <c r="F11" s="32">
        <v>0.0008310185185185186</v>
      </c>
      <c r="G11" s="33">
        <v>5</v>
      </c>
      <c r="H11" s="53" t="s">
        <v>220</v>
      </c>
      <c r="I11" s="33">
        <v>5</v>
      </c>
      <c r="J11" s="54" t="s">
        <v>225</v>
      </c>
      <c r="K11" s="33" t="s">
        <v>226</v>
      </c>
      <c r="L11" s="31"/>
      <c r="M11" s="32">
        <v>0.005399305555555556</v>
      </c>
      <c r="N11" s="55">
        <v>15</v>
      </c>
    </row>
    <row r="12" spans="1:14" ht="12.75">
      <c r="A12" s="56">
        <v>4</v>
      </c>
      <c r="B12" s="41">
        <v>153</v>
      </c>
      <c r="C12" s="31" t="s">
        <v>241</v>
      </c>
      <c r="D12" s="31" t="s">
        <v>186</v>
      </c>
      <c r="E12" s="31" t="s">
        <v>191</v>
      </c>
      <c r="F12" s="32">
        <v>0.0007719907407407406</v>
      </c>
      <c r="G12" s="33">
        <v>1</v>
      </c>
      <c r="H12" s="32">
        <v>0.0036203703703703697</v>
      </c>
      <c r="I12" s="33">
        <v>2</v>
      </c>
      <c r="J12" s="52">
        <v>0.0035358796296296297</v>
      </c>
      <c r="K12" s="33">
        <v>1</v>
      </c>
      <c r="L12" s="33">
        <v>3</v>
      </c>
      <c r="M12" s="54" t="s">
        <v>221</v>
      </c>
      <c r="N12" s="55">
        <v>13</v>
      </c>
    </row>
    <row r="13" spans="1:14" ht="12.75">
      <c r="A13" s="57">
        <v>5</v>
      </c>
      <c r="B13" s="43">
        <v>155</v>
      </c>
      <c r="C13" s="31" t="s">
        <v>241</v>
      </c>
      <c r="D13" s="31" t="s">
        <v>116</v>
      </c>
      <c r="E13" s="31" t="s">
        <v>117</v>
      </c>
      <c r="F13" s="32">
        <v>0.0009652777777777777</v>
      </c>
      <c r="G13" s="33">
        <v>7</v>
      </c>
      <c r="H13" s="54" t="s">
        <v>225</v>
      </c>
      <c r="I13" s="33" t="s">
        <v>226</v>
      </c>
      <c r="J13" s="54" t="s">
        <v>225</v>
      </c>
      <c r="K13" s="33" t="s">
        <v>226</v>
      </c>
      <c r="L13" s="31"/>
      <c r="M13" s="54" t="s">
        <v>228</v>
      </c>
      <c r="N13" s="55">
        <v>12</v>
      </c>
    </row>
    <row r="14" spans="1:14" ht="12.75">
      <c r="A14" s="56">
        <v>6</v>
      </c>
      <c r="B14" s="41">
        <v>154</v>
      </c>
      <c r="C14" s="31" t="s">
        <v>241</v>
      </c>
      <c r="D14" s="31" t="s">
        <v>217</v>
      </c>
      <c r="E14" s="31" t="s">
        <v>43</v>
      </c>
      <c r="F14" s="32">
        <v>0.000798611111111111</v>
      </c>
      <c r="G14" s="33">
        <v>3</v>
      </c>
      <c r="H14" s="54" t="s">
        <v>225</v>
      </c>
      <c r="I14" s="33">
        <v>0</v>
      </c>
      <c r="J14" s="54" t="s">
        <v>225</v>
      </c>
      <c r="K14" s="33"/>
      <c r="L14" s="31"/>
      <c r="M14" s="54" t="s">
        <v>225</v>
      </c>
      <c r="N14" s="55">
        <v>11</v>
      </c>
    </row>
    <row r="16" spans="1:13" ht="12.75">
      <c r="A16" s="45" t="s">
        <v>232</v>
      </c>
      <c r="B16" s="45">
        <v>152</v>
      </c>
      <c r="C16" s="37" t="s">
        <v>241</v>
      </c>
      <c r="D16" s="37" t="s">
        <v>200</v>
      </c>
      <c r="E16" s="37" t="s">
        <v>201</v>
      </c>
      <c r="F16" s="46">
        <v>0.0007766203703703703</v>
      </c>
      <c r="G16" s="35">
        <v>2</v>
      </c>
      <c r="H16" s="49">
        <v>0.003607638888888889</v>
      </c>
      <c r="I16" s="35">
        <v>1</v>
      </c>
      <c r="J16" s="49">
        <v>0.0035798611111111114</v>
      </c>
      <c r="K16" s="35">
        <v>2</v>
      </c>
      <c r="L16" s="49"/>
      <c r="M16" s="49"/>
    </row>
    <row r="19" ht="12.75">
      <c r="C19" s="37" t="s">
        <v>230</v>
      </c>
    </row>
    <row r="20" ht="12.75">
      <c r="C20" s="37" t="s">
        <v>231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KarmenV</dc:creator>
  <cp:keywords/>
  <dc:description/>
  <cp:lastModifiedBy>merike</cp:lastModifiedBy>
  <cp:lastPrinted>2011-03-06T20:03:45Z</cp:lastPrinted>
  <dcterms:created xsi:type="dcterms:W3CDTF">2011-02-07T19:10:49Z</dcterms:created>
  <dcterms:modified xsi:type="dcterms:W3CDTF">2011-03-06T20:09:14Z</dcterms:modified>
  <cp:category/>
  <cp:version/>
  <cp:contentType/>
  <cp:contentStatus/>
</cp:coreProperties>
</file>